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35" windowWidth="20730" windowHeight="9780"/>
  </bookViews>
  <sheets>
    <sheet name="ПОРАВЛЕН " sheetId="6" r:id="rId1"/>
  </sheets>
  <definedNames>
    <definedName name="_xlnm.Print_Titles" localSheetId="0">'ПОРАВЛЕН '!$5:$10</definedName>
  </definedNames>
  <calcPr calcId="162913"/>
</workbook>
</file>

<file path=xl/calcChain.xml><?xml version="1.0" encoding="utf-8"?>
<calcChain xmlns="http://schemas.openxmlformats.org/spreadsheetml/2006/main">
  <c r="G34" i="6" l="1"/>
  <c r="G33" i="6"/>
  <c r="F33" i="6" s="1"/>
  <c r="G24" i="6" l="1"/>
  <c r="H21" i="6"/>
  <c r="G63" i="6"/>
  <c r="F63" i="6" s="1"/>
  <c r="Q12" i="6"/>
  <c r="M12" i="6"/>
  <c r="F70" i="6"/>
  <c r="F69" i="6"/>
  <c r="F68" i="6"/>
  <c r="F67" i="6"/>
  <c r="F66" i="6"/>
  <c r="F65" i="6"/>
  <c r="F64" i="6"/>
  <c r="G62" i="6"/>
  <c r="F62" i="6" s="1"/>
  <c r="G61" i="6"/>
  <c r="F61" i="6" s="1"/>
  <c r="G60" i="6"/>
  <c r="F60" i="6" s="1"/>
  <c r="G59" i="6"/>
  <c r="F59" i="6" s="1"/>
  <c r="G58" i="6"/>
  <c r="F58" i="6"/>
  <c r="G57" i="6"/>
  <c r="F57" i="6" s="1"/>
  <c r="G56" i="6"/>
  <c r="F56" i="6" s="1"/>
  <c r="Q55" i="6"/>
  <c r="Q51" i="6" s="1"/>
  <c r="Q35" i="6" s="1"/>
  <c r="L55" i="6"/>
  <c r="G55" i="6" s="1"/>
  <c r="H55" i="6"/>
  <c r="F54" i="6"/>
  <c r="F53" i="6"/>
  <c r="F52" i="6"/>
  <c r="N51" i="6"/>
  <c r="N35" i="6" s="1"/>
  <c r="M51" i="6"/>
  <c r="M35" i="6" s="1"/>
  <c r="G50" i="6"/>
  <c r="F50" i="6" s="1"/>
  <c r="H49" i="6"/>
  <c r="H35" i="6" s="1"/>
  <c r="G49" i="6"/>
  <c r="F49" i="6" s="1"/>
  <c r="F48" i="6"/>
  <c r="G47" i="6"/>
  <c r="F47" i="6" s="1"/>
  <c r="G46" i="6"/>
  <c r="F46" i="6" s="1"/>
  <c r="G43" i="6"/>
  <c r="F43" i="6" s="1"/>
  <c r="G40" i="6"/>
  <c r="F40" i="6"/>
  <c r="G39" i="6"/>
  <c r="F39" i="6"/>
  <c r="G38" i="6"/>
  <c r="F38" i="6"/>
  <c r="G37" i="6"/>
  <c r="F37" i="6"/>
  <c r="G36" i="6"/>
  <c r="F36" i="6"/>
  <c r="O35" i="6"/>
  <c r="K35" i="6"/>
  <c r="F34" i="6"/>
  <c r="G32" i="6"/>
  <c r="F32" i="6" s="1"/>
  <c r="G31" i="6"/>
  <c r="F31" i="6" s="1"/>
  <c r="G30" i="6"/>
  <c r="F30" i="6" s="1"/>
  <c r="Q29" i="6"/>
  <c r="J29" i="6"/>
  <c r="J20" i="6" s="1"/>
  <c r="H29" i="6"/>
  <c r="G28" i="6"/>
  <c r="F28" i="6" s="1"/>
  <c r="G27" i="6"/>
  <c r="F27" i="6"/>
  <c r="G26" i="6"/>
  <c r="F26" i="6" s="1"/>
  <c r="G25" i="6"/>
  <c r="F25" i="6"/>
  <c r="F24" i="6"/>
  <c r="H23" i="6"/>
  <c r="G23" i="6"/>
  <c r="F23" i="6"/>
  <c r="G22" i="6"/>
  <c r="F22" i="6" s="1"/>
  <c r="Q21" i="6"/>
  <c r="I21" i="6"/>
  <c r="I20" i="6" s="1"/>
  <c r="K20" i="6"/>
  <c r="F18" i="6"/>
  <c r="F17" i="6"/>
  <c r="F16" i="6"/>
  <c r="F15" i="6"/>
  <c r="F14" i="6"/>
  <c r="F13" i="6"/>
  <c r="R12" i="6"/>
  <c r="P12" i="6"/>
  <c r="G12" i="6"/>
  <c r="G11" i="6"/>
  <c r="F11" i="6" s="1"/>
  <c r="Q20" i="6" l="1"/>
  <c r="G29" i="6"/>
  <c r="F29" i="6" s="1"/>
  <c r="M20" i="6"/>
  <c r="F55" i="6"/>
  <c r="H20" i="6"/>
  <c r="F12" i="6"/>
  <c r="G21" i="6"/>
  <c r="F21" i="6" s="1"/>
  <c r="L51" i="6"/>
  <c r="G51" i="6" l="1"/>
  <c r="F51" i="6" s="1"/>
  <c r="L35" i="6"/>
  <c r="G35" i="6" s="1"/>
  <c r="F35" i="6" s="1"/>
  <c r="L20" i="6"/>
  <c r="G20" i="6" s="1"/>
  <c r="F20" i="6" l="1"/>
</calcChain>
</file>

<file path=xl/sharedStrings.xml><?xml version="1.0" encoding="utf-8"?>
<sst xmlns="http://schemas.openxmlformats.org/spreadsheetml/2006/main" count="519" uniqueCount="149">
  <si>
    <t>всего</t>
  </si>
  <si>
    <t>Наименование показателя</t>
  </si>
  <si>
    <t>Код</t>
  </si>
  <si>
    <t>по бюджетной классификации операции сектора государственного управления (КОСГУ)</t>
  </si>
  <si>
    <t>Всего</t>
  </si>
  <si>
    <t>Прочие расходы</t>
  </si>
  <si>
    <t>Заработная плата с начислениями</t>
  </si>
  <si>
    <t>Уплата налогов</t>
  </si>
  <si>
    <t>Коммунальные услуги</t>
  </si>
  <si>
    <t>Расходы на увеличение стоимости материальных запасов</t>
  </si>
  <si>
    <t>Х</t>
  </si>
  <si>
    <t>транспортные услуги</t>
  </si>
  <si>
    <t xml:space="preserve">арендная плата за пользование имуществом </t>
  </si>
  <si>
    <t>проведение капитального ремонта</t>
  </si>
  <si>
    <t>противопожарные мероприятия</t>
  </si>
  <si>
    <t xml:space="preserve"> Показатели по поступлениям и выплатам  учреждения (подразделения)</t>
  </si>
  <si>
    <t>Код строки</t>
  </si>
  <si>
    <t>видов расходов (КВР)</t>
  </si>
  <si>
    <t>Субсидия на финансовое обеспечение  выполнения государственного задания</t>
  </si>
  <si>
    <t>Объем финансового обеспечения, руб (с точностью 0,00)</t>
  </si>
  <si>
    <t>средства обязательного медицинского страхования</t>
  </si>
  <si>
    <t>субсидии на иные цели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</si>
  <si>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</si>
  <si>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</si>
  <si>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</si>
  <si>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в том числе</t>
  </si>
  <si>
    <t>доходы от оказания услуг, работ</t>
  </si>
  <si>
    <t>иные субсидии, предоставленные из бюджета</t>
  </si>
  <si>
    <t>прочие доходы</t>
  </si>
  <si>
    <t>доходы от операций с активами</t>
  </si>
  <si>
    <t>безвозмездные перечисления организациям</t>
  </si>
  <si>
    <t>прочие поступления</t>
  </si>
  <si>
    <t>прочие выбытия</t>
  </si>
  <si>
    <t>Остаток средств на начало года</t>
  </si>
  <si>
    <t>Остаток средств на конец года</t>
  </si>
  <si>
    <t>6 = гр.7+гр.8+гр.9+гр.10+гр.11</t>
  </si>
  <si>
    <t>мероприятия</t>
  </si>
  <si>
    <t>услуги связи</t>
  </si>
  <si>
    <t>коммунальные услуги</t>
  </si>
  <si>
    <t xml:space="preserve"> прочие источники</t>
  </si>
  <si>
    <t>2</t>
  </si>
  <si>
    <t>2.1</t>
  </si>
  <si>
    <t>4</t>
  </si>
  <si>
    <t>2.2</t>
  </si>
  <si>
    <t>2.3</t>
  </si>
  <si>
    <t>2.4</t>
  </si>
  <si>
    <t>2.5</t>
  </si>
  <si>
    <t>2.6</t>
  </si>
  <si>
    <t>3</t>
  </si>
  <si>
    <t>3.1</t>
  </si>
  <si>
    <t>3.2</t>
  </si>
  <si>
    <t>3.3</t>
  </si>
  <si>
    <t>3.4</t>
  </si>
  <si>
    <t>3.5</t>
  </si>
  <si>
    <t>3.6</t>
  </si>
  <si>
    <t>доходы от собственности</t>
  </si>
  <si>
    <t>3.1.1</t>
  </si>
  <si>
    <t>3.6.1</t>
  </si>
  <si>
    <t>3.6.2</t>
  </si>
  <si>
    <t>3.6.3</t>
  </si>
  <si>
    <t>3.6.4</t>
  </si>
  <si>
    <t>4.1</t>
  </si>
  <si>
    <t>4.2</t>
  </si>
  <si>
    <t>4.3</t>
  </si>
  <si>
    <t>5</t>
  </si>
  <si>
    <t>5.1</t>
  </si>
  <si>
    <t>5.2</t>
  </si>
  <si>
    <t>6</t>
  </si>
  <si>
    <t>6.1</t>
  </si>
  <si>
    <t>6.2</t>
  </si>
  <si>
    <t>доходы от штрафов, пеней, иных сумм принудительного изъятия</t>
  </si>
  <si>
    <t>3.6.5</t>
  </si>
  <si>
    <t>3.6.5.1</t>
  </si>
  <si>
    <t>3.6.5.2</t>
  </si>
  <si>
    <t>4.1.1</t>
  </si>
  <si>
    <t>4.3.1</t>
  </si>
  <si>
    <t>5= гр.6+ гр.12 + гр.13 + гр. 14+ гр.15+гр.16</t>
  </si>
  <si>
    <t>Поступления от доходов, всего:                 в том числе</t>
  </si>
  <si>
    <t>Выплаты по расходам, всего:                               в том числе</t>
  </si>
  <si>
    <t>социальные и иные выплаты населению</t>
  </si>
  <si>
    <t>увеличение стоимости нематериальных активов</t>
  </si>
  <si>
    <t xml:space="preserve"> увеличение остатков средств</t>
  </si>
  <si>
    <t>Выбытие финансовых активов, всего:                             в том числе</t>
  </si>
  <si>
    <t>уменьшение остатков средств</t>
  </si>
  <si>
    <t>увеличение стоимости основных средств, всего:                               в том числе</t>
  </si>
  <si>
    <t>расходы на закупку товаров, работ, услуг, всего:                                                       в том числе</t>
  </si>
  <si>
    <t>прочие работы, услуги,              в том числе:</t>
  </si>
  <si>
    <t>прочие расходы на закупку товаров, работ, услуг ( за исключением стипендий),                                         в том числе:</t>
  </si>
  <si>
    <t>Поступление нефинансовых активов, всего:                          в том числе</t>
  </si>
  <si>
    <t>увеличение стоимости материальных запасов,всего:                                                      в том числе</t>
  </si>
  <si>
    <t>Поступление финансовых активов, всего:                                         в том числе</t>
  </si>
  <si>
    <t>работы, услуги по содержанию имущества, всего:                                                   в том числе</t>
  </si>
  <si>
    <t>7</t>
  </si>
  <si>
    <t>2.7</t>
  </si>
  <si>
    <t>возврат субсидий</t>
  </si>
  <si>
    <t>3.6.6</t>
  </si>
  <si>
    <t>3.6.6.1</t>
  </si>
  <si>
    <t>3.6.6.2</t>
  </si>
  <si>
    <t>3.6.7</t>
  </si>
  <si>
    <t>Форма защищена от изменений</t>
  </si>
  <si>
    <t>на 2019 г.</t>
  </si>
  <si>
    <t>начисления на выплаты по оплате труда</t>
  </si>
  <si>
    <t>3.1.2</t>
  </si>
  <si>
    <t>3.3.1</t>
  </si>
  <si>
    <t>3.3.2</t>
  </si>
  <si>
    <t xml:space="preserve"> оплата труда и </t>
  </si>
  <si>
    <t>выплаты персоналу, всего:                                    из них</t>
  </si>
  <si>
    <t>уплату налогов, сборов и иных платежей, всего:                          из них</t>
  </si>
  <si>
    <t>налог на имущество и земельный налог</t>
  </si>
  <si>
    <t>прочие работы, услуги</t>
  </si>
  <si>
    <t>прочие несоциальные выплаты персоналу в денежной форме</t>
  </si>
  <si>
    <t>3.1.3</t>
  </si>
  <si>
    <t>3.1.4</t>
  </si>
  <si>
    <t>Социальные пособия и компенсации персоналу в денежной форме</t>
  </si>
  <si>
    <t>3.1.5</t>
  </si>
  <si>
    <t>000</t>
  </si>
  <si>
    <t>130</t>
  </si>
  <si>
    <t>140</t>
  </si>
  <si>
    <t>180</t>
  </si>
  <si>
    <t>440</t>
  </si>
  <si>
    <t>3.3.3</t>
  </si>
  <si>
    <t>Уплата прочих налогов, сборов</t>
  </si>
  <si>
    <t>Уплата иных платежей</t>
  </si>
  <si>
    <t>4.3.2</t>
  </si>
  <si>
    <t>291; 292; 295</t>
  </si>
  <si>
    <t>3.6.8</t>
  </si>
  <si>
    <t xml:space="preserve">прочие расходы (кроме расходов на закупку товаров, работ и услуг), всего:                                 </t>
  </si>
  <si>
    <t>Страхование</t>
  </si>
  <si>
    <t>3.6.9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</si>
  <si>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</si>
  <si>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</si>
  <si>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4.3.3</t>
  </si>
  <si>
    <t>Увеличение стоимости горюче-смазочных материалов</t>
  </si>
  <si>
    <t>4.3.4</t>
  </si>
  <si>
    <t>Увеличение стоимости строительных материалов</t>
  </si>
  <si>
    <t>4.3.5</t>
  </si>
  <si>
    <t>Увеличение стоимости мягкого инвентаря</t>
  </si>
  <si>
    <t>4.3.6</t>
  </si>
  <si>
    <t>Увеличение стоимости прочих оборотных запасов (материалов)</t>
  </si>
  <si>
    <t>4.3.7</t>
  </si>
  <si>
    <t>Увеличение стоимости материальных запасов для целей капитальных вложений</t>
  </si>
  <si>
    <t>4.3.8</t>
  </si>
  <si>
    <t>Увеличение стоимости прочих материальных запасов однократного применения</t>
  </si>
  <si>
    <t>Услуги, работы для целей капитальных вложений (госэкспертиза, установка пожарной сигнализации, проектно-сметная документация, "тревожная кнопка")</t>
  </si>
  <si>
    <t>Арендная плата за пользование земельными участками и другими обособленными природными обектами</t>
  </si>
  <si>
    <t>3.1.6</t>
  </si>
  <si>
    <t>3.6.10</t>
  </si>
  <si>
    <t>3.6.10.1</t>
  </si>
  <si>
    <t>290;226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</si>
</sst>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5" x14ac:knownFonts="1"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" fontId="1" fillId="0" borderId="6" xfId="0" applyNumberFormat="1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wrapText="1"/>
      <protection locked="0"/>
    </xf>
    <xf numFmtId="49" fontId="4" fillId="2" borderId="1" xfId="0" applyNumberFormat="1" applyFont="1" applyFill="1" applyBorder="1" applyAlignment="1" applyProtection="1">
      <alignment horizontal="center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center" wrapText="1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4" fontId="1" fillId="2" borderId="3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164" fontId="1" fillId="2" borderId="3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vertical="center"/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vertical="center" wrapText="1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alignment vertical="center" wrapText="1"/>
      <protection locked="0"/>
    </xf>
    <xf numFmtId="1" fontId="4" fillId="2" borderId="3" xfId="0" applyNumberFormat="1" applyFont="1" applyFill="1" applyBorder="1" applyAlignment="1" applyProtection="1">
      <alignment horizontal="center"/>
      <protection locked="0"/>
    </xf>
    <xf numFmtId="49" fontId="1" fillId="2" borderId="3" xfId="0" applyNumberFormat="1" applyFont="1" applyFill="1" applyBorder="1" applyAlignment="1" applyProtection="1">
      <alignment horizontal="center"/>
      <protection locked="0"/>
    </xf>
    <xf numFmtId="4" fontId="1" fillId="2" borderId="6" xfId="0" applyNumberFormat="1" applyFont="1" applyFill="1" applyBorder="1" applyAlignment="1" applyProtection="1">
      <alignment horizontal="center"/>
      <protection locked="0"/>
    </xf>
    <xf numFmtId="4" fontId="1" fillId="2" borderId="6" xfId="0" applyNumberFormat="1" applyFont="1" applyFill="1" applyBorder="1" applyAlignment="1" applyProtection="1">
      <alignment horizontal="center"/>
    </xf>
    <xf numFmtId="4" fontId="1" fillId="2" borderId="3" xfId="0" applyNumberFormat="1" applyFont="1" applyFill="1" applyBorder="1" applyAlignment="1" applyProtection="1">
      <alignment horizontal="center"/>
    </xf>
    <xf numFmtId="2" fontId="1" fillId="2" borderId="6" xfId="0" applyNumberFormat="1" applyFont="1" applyFill="1" applyBorder="1" applyAlignment="1" applyProtection="1">
      <alignment horizontal="center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3" xfId="0" applyNumberFormat="1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4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2" xfId="0" applyNumberFormat="1" applyFont="1" applyFill="1" applyBorder="1" applyProtection="1">
      <protection locked="0"/>
    </xf>
    <xf numFmtId="4" fontId="1" fillId="2" borderId="5" xfId="0" applyNumberFormat="1" applyFont="1" applyFill="1" applyBorder="1" applyAlignment="1" applyProtection="1">
      <alignment horizontal="center"/>
      <protection locked="0"/>
    </xf>
    <xf numFmtId="4" fontId="1" fillId="2" borderId="4" xfId="0" applyNumberFormat="1" applyFont="1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4" fillId="2" borderId="3" xfId="0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4" fontId="1" fillId="2" borderId="7" xfId="0" applyNumberFormat="1" applyFont="1" applyFill="1" applyBorder="1" applyAlignment="1" applyProtection="1">
      <alignment horizontal="center"/>
    </xf>
    <xf numFmtId="4" fontId="1" fillId="2" borderId="1" xfId="0" applyNumberFormat="1" applyFont="1" applyFill="1" applyBorder="1" applyAlignment="1" applyProtection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71"/>
  <sheetViews>
    <sheetView tabSelected="1" zoomScale="77" zoomScaleNormal="77" zoomScaleSheetLayoutView="65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Q64" sqref="Q64"/>
    </sheetView>
  </sheetViews>
  <sheetFormatPr defaultRowHeight="15.75" x14ac:dyDescent="0.25"/>
  <cols>
    <col min="1" max="1" width="8.28515625" style="8" customWidth="1"/>
    <col min="2" max="2" width="23.42578125" style="1" customWidth="1"/>
    <col min="3" max="3" width="11.140625" style="1" customWidth="1"/>
    <col min="4" max="4" width="18.7109375" style="1" customWidth="1"/>
    <col min="5" max="5" width="10.140625" style="1" customWidth="1"/>
    <col min="6" max="6" width="17.85546875" style="1" customWidth="1"/>
    <col min="7" max="8" width="16.5703125" style="1" customWidth="1"/>
    <col min="9" max="9" width="17.140625" style="1" customWidth="1"/>
    <col min="10" max="10" width="15.7109375" style="1" customWidth="1"/>
    <col min="11" max="11" width="20.140625" style="1" customWidth="1"/>
    <col min="12" max="12" width="20.42578125" style="1" customWidth="1"/>
    <col min="13" max="13" width="15" style="1" customWidth="1"/>
    <col min="14" max="14" width="16.28515625" style="1" customWidth="1"/>
    <col min="15" max="15" width="17" style="1" customWidth="1"/>
    <col min="16" max="16" width="19.28515625" style="1" customWidth="1"/>
    <col min="17" max="18" width="21.28515625" style="1" customWidth="1"/>
    <col min="19" max="16384" width="9.140625" style="1"/>
  </cols>
  <sheetData>
    <row r="1" spans="1:28" ht="18.75" x14ac:dyDescent="0.3">
      <c r="B1" s="71" t="s">
        <v>15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x14ac:dyDescent="0.25">
      <c r="B2" s="72" t="s">
        <v>99</v>
      </c>
      <c r="C2" s="72"/>
    </row>
    <row r="3" spans="1:28" ht="18.75" x14ac:dyDescent="0.3">
      <c r="B3" s="73" t="s">
        <v>100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5" spans="1:28" x14ac:dyDescent="0.25">
      <c r="A5" s="74"/>
      <c r="B5" s="75" t="s">
        <v>1</v>
      </c>
      <c r="C5" s="77" t="s">
        <v>16</v>
      </c>
      <c r="D5" s="79" t="s">
        <v>2</v>
      </c>
      <c r="E5" s="80"/>
      <c r="F5" s="81" t="s">
        <v>19</v>
      </c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1:28" x14ac:dyDescent="0.25">
      <c r="A6" s="74"/>
      <c r="B6" s="76"/>
      <c r="C6" s="78"/>
      <c r="D6" s="77" t="s">
        <v>3</v>
      </c>
      <c r="E6" s="77" t="s">
        <v>17</v>
      </c>
      <c r="F6" s="78" t="s">
        <v>4</v>
      </c>
      <c r="G6" s="86" t="s">
        <v>25</v>
      </c>
      <c r="H6" s="87"/>
      <c r="I6" s="87"/>
      <c r="J6" s="87"/>
      <c r="K6" s="87"/>
      <c r="L6" s="87"/>
      <c r="M6" s="88"/>
      <c r="N6" s="88"/>
      <c r="O6" s="88"/>
      <c r="P6" s="88"/>
      <c r="Q6" s="88"/>
      <c r="R6" s="76"/>
    </row>
    <row r="7" spans="1:28" ht="47.25" customHeight="1" x14ac:dyDescent="0.25">
      <c r="A7" s="74"/>
      <c r="B7" s="76"/>
      <c r="C7" s="78"/>
      <c r="D7" s="78"/>
      <c r="E7" s="78"/>
      <c r="F7" s="78"/>
      <c r="G7" s="77" t="s">
        <v>18</v>
      </c>
      <c r="H7" s="77"/>
      <c r="I7" s="77"/>
      <c r="J7" s="77"/>
      <c r="K7" s="77"/>
      <c r="L7" s="82"/>
      <c r="M7" s="81" t="s">
        <v>21</v>
      </c>
      <c r="N7" s="90" t="s">
        <v>39</v>
      </c>
      <c r="O7" s="81" t="s">
        <v>22</v>
      </c>
      <c r="P7" s="81" t="s">
        <v>20</v>
      </c>
      <c r="Q7" s="81" t="s">
        <v>23</v>
      </c>
      <c r="R7" s="81"/>
    </row>
    <row r="8" spans="1:28" x14ac:dyDescent="0.25">
      <c r="A8" s="74"/>
      <c r="B8" s="76"/>
      <c r="C8" s="78"/>
      <c r="D8" s="78"/>
      <c r="E8" s="78"/>
      <c r="F8" s="78"/>
      <c r="G8" s="82" t="s">
        <v>4</v>
      </c>
      <c r="H8" s="82" t="s">
        <v>5</v>
      </c>
      <c r="I8" s="82" t="s">
        <v>6</v>
      </c>
      <c r="J8" s="82" t="s">
        <v>7</v>
      </c>
      <c r="K8" s="82" t="s">
        <v>8</v>
      </c>
      <c r="L8" s="82" t="s">
        <v>9</v>
      </c>
      <c r="M8" s="81"/>
      <c r="N8" s="90"/>
      <c r="O8" s="81"/>
      <c r="P8" s="81"/>
      <c r="Q8" s="81"/>
      <c r="R8" s="81"/>
    </row>
    <row r="9" spans="1:28" ht="68.25" customHeight="1" x14ac:dyDescent="0.25">
      <c r="A9" s="74"/>
      <c r="B9" s="76"/>
      <c r="C9" s="78"/>
      <c r="D9" s="78"/>
      <c r="E9" s="78"/>
      <c r="F9" s="78"/>
      <c r="G9" s="83"/>
      <c r="H9" s="83"/>
      <c r="I9" s="83"/>
      <c r="J9" s="83"/>
      <c r="K9" s="83"/>
      <c r="L9" s="83"/>
      <c r="M9" s="89"/>
      <c r="N9" s="91"/>
      <c r="O9" s="89"/>
      <c r="P9" s="89"/>
      <c r="Q9" s="46" t="s">
        <v>0</v>
      </c>
      <c r="R9" s="46" t="s">
        <v>24</v>
      </c>
    </row>
    <row r="10" spans="1:28" ht="58.5" customHeight="1" x14ac:dyDescent="0.25">
      <c r="A10" s="9"/>
      <c r="B10" s="11">
        <v>1</v>
      </c>
      <c r="C10" s="3">
        <v>2</v>
      </c>
      <c r="D10" s="3">
        <v>3</v>
      </c>
      <c r="E10" s="3">
        <v>4</v>
      </c>
      <c r="F10" s="43" t="s">
        <v>76</v>
      </c>
      <c r="G10" s="43" t="s">
        <v>35</v>
      </c>
      <c r="H10" s="3">
        <v>7</v>
      </c>
      <c r="I10" s="3">
        <v>8</v>
      </c>
      <c r="J10" s="3">
        <v>9</v>
      </c>
      <c r="K10" s="3">
        <v>10</v>
      </c>
      <c r="L10" s="3">
        <v>11</v>
      </c>
      <c r="M10" s="3">
        <v>12</v>
      </c>
      <c r="N10" s="3">
        <v>13</v>
      </c>
      <c r="O10" s="3">
        <v>14</v>
      </c>
      <c r="P10" s="3">
        <v>15</v>
      </c>
      <c r="Q10" s="3">
        <v>16</v>
      </c>
      <c r="R10" s="3">
        <v>17</v>
      </c>
    </row>
    <row r="11" spans="1:28" ht="31.5" x14ac:dyDescent="0.25">
      <c r="A11" s="13">
        <v>1</v>
      </c>
      <c r="B11" s="12" t="s">
        <v>33</v>
      </c>
      <c r="C11" s="4"/>
      <c r="D11" s="5" t="s">
        <v>10</v>
      </c>
      <c r="E11" s="5" t="s">
        <v>10</v>
      </c>
      <c r="F11" s="53">
        <f>G11+M11+N11+O11+P11+Q11</f>
        <v>3942494.5600000005</v>
      </c>
      <c r="G11" s="53">
        <f>H11+I11+J11+K11+L11</f>
        <v>3349606.5900000003</v>
      </c>
      <c r="H11" s="70">
        <v>114899.16</v>
      </c>
      <c r="I11" s="70"/>
      <c r="J11" s="70">
        <v>465580.88</v>
      </c>
      <c r="K11" s="70">
        <v>2619909.35</v>
      </c>
      <c r="L11" s="70">
        <v>149217.20000000001</v>
      </c>
      <c r="M11" s="70"/>
      <c r="N11" s="70"/>
      <c r="O11" s="70"/>
      <c r="P11" s="70"/>
      <c r="Q11" s="70">
        <v>592887.97</v>
      </c>
      <c r="R11" s="70"/>
    </row>
    <row r="12" spans="1:28" ht="58.5" customHeight="1" x14ac:dyDescent="0.25">
      <c r="A12" s="14" t="s">
        <v>40</v>
      </c>
      <c r="B12" s="47" t="s">
        <v>77</v>
      </c>
      <c r="C12" s="48">
        <v>100</v>
      </c>
      <c r="D12" s="49" t="s">
        <v>115</v>
      </c>
      <c r="E12" s="25"/>
      <c r="F12" s="51">
        <f>G12+M12+N12+O12+P12+Q12</f>
        <v>88204300</v>
      </c>
      <c r="G12" s="51">
        <f>H12+I12+J12+K12+L12</f>
        <v>63004300</v>
      </c>
      <c r="H12" s="50">
        <v>2454700</v>
      </c>
      <c r="I12" s="50">
        <v>45722600</v>
      </c>
      <c r="J12" s="50">
        <v>907200</v>
      </c>
      <c r="K12" s="50">
        <v>4953100</v>
      </c>
      <c r="L12" s="50">
        <v>8966700</v>
      </c>
      <c r="M12" s="52">
        <f>M16</f>
        <v>0</v>
      </c>
      <c r="N12" s="22"/>
      <c r="O12" s="22"/>
      <c r="P12" s="51">
        <f t="shared" ref="P12:R12" si="0">P14</f>
        <v>0</v>
      </c>
      <c r="Q12" s="51">
        <f>Q13+Q14+Q15+Q16+Q17+Q18</f>
        <v>25200000</v>
      </c>
      <c r="R12" s="53">
        <f t="shared" si="0"/>
        <v>0</v>
      </c>
    </row>
    <row r="13" spans="1:28" ht="53.25" customHeight="1" x14ac:dyDescent="0.25">
      <c r="A13" s="15" t="s">
        <v>41</v>
      </c>
      <c r="B13" s="26" t="s">
        <v>55</v>
      </c>
      <c r="C13" s="34">
        <v>110</v>
      </c>
      <c r="D13" s="49"/>
      <c r="E13" s="25"/>
      <c r="F13" s="52">
        <f>Q13</f>
        <v>0</v>
      </c>
      <c r="G13" s="52" t="s">
        <v>10</v>
      </c>
      <c r="H13" s="22" t="s">
        <v>10</v>
      </c>
      <c r="I13" s="22" t="s">
        <v>10</v>
      </c>
      <c r="J13" s="22" t="s">
        <v>10</v>
      </c>
      <c r="K13" s="22" t="s">
        <v>10</v>
      </c>
      <c r="L13" s="22" t="s">
        <v>10</v>
      </c>
      <c r="M13" s="22" t="s">
        <v>10</v>
      </c>
      <c r="N13" s="22" t="s">
        <v>10</v>
      </c>
      <c r="O13" s="22" t="s">
        <v>10</v>
      </c>
      <c r="P13" s="22" t="s">
        <v>10</v>
      </c>
      <c r="Q13" s="22"/>
      <c r="R13" s="54" t="s">
        <v>10</v>
      </c>
    </row>
    <row r="14" spans="1:28" ht="40.5" customHeight="1" x14ac:dyDescent="0.25">
      <c r="A14" s="16" t="s">
        <v>43</v>
      </c>
      <c r="B14" s="26" t="s">
        <v>26</v>
      </c>
      <c r="C14" s="55">
        <v>120</v>
      </c>
      <c r="D14" s="49" t="s">
        <v>116</v>
      </c>
      <c r="E14" s="25"/>
      <c r="F14" s="51">
        <f>P14+Q14</f>
        <v>25200000</v>
      </c>
      <c r="G14" s="52" t="s">
        <v>10</v>
      </c>
      <c r="H14" s="22" t="s">
        <v>10</v>
      </c>
      <c r="I14" s="22" t="s">
        <v>10</v>
      </c>
      <c r="J14" s="22" t="s">
        <v>10</v>
      </c>
      <c r="K14" s="22" t="s">
        <v>10</v>
      </c>
      <c r="L14" s="22" t="s">
        <v>10</v>
      </c>
      <c r="M14" s="22" t="s">
        <v>10</v>
      </c>
      <c r="N14" s="22" t="s">
        <v>10</v>
      </c>
      <c r="O14" s="22" t="s">
        <v>10</v>
      </c>
      <c r="P14" s="22"/>
      <c r="Q14" s="22">
        <v>25200000</v>
      </c>
      <c r="R14" s="54"/>
    </row>
    <row r="15" spans="1:28" ht="69" customHeight="1" x14ac:dyDescent="0.25">
      <c r="A15" s="16" t="s">
        <v>44</v>
      </c>
      <c r="B15" s="26" t="s">
        <v>70</v>
      </c>
      <c r="C15" s="34">
        <v>130</v>
      </c>
      <c r="D15" s="49" t="s">
        <v>117</v>
      </c>
      <c r="E15" s="25"/>
      <c r="F15" s="51">
        <f>Q15</f>
        <v>0</v>
      </c>
      <c r="G15" s="52" t="s">
        <v>10</v>
      </c>
      <c r="H15" s="22" t="s">
        <v>10</v>
      </c>
      <c r="I15" s="22" t="s">
        <v>10</v>
      </c>
      <c r="J15" s="22" t="s">
        <v>10</v>
      </c>
      <c r="K15" s="22" t="s">
        <v>10</v>
      </c>
      <c r="L15" s="22" t="s">
        <v>10</v>
      </c>
      <c r="M15" s="22" t="s">
        <v>10</v>
      </c>
      <c r="N15" s="22" t="s">
        <v>10</v>
      </c>
      <c r="O15" s="22" t="s">
        <v>10</v>
      </c>
      <c r="P15" s="22" t="s">
        <v>10</v>
      </c>
      <c r="Q15" s="22"/>
      <c r="R15" s="54" t="s">
        <v>10</v>
      </c>
    </row>
    <row r="16" spans="1:28" ht="47.25" x14ac:dyDescent="0.25">
      <c r="A16" s="16" t="s">
        <v>45</v>
      </c>
      <c r="B16" s="26" t="s">
        <v>27</v>
      </c>
      <c r="C16" s="55">
        <v>150</v>
      </c>
      <c r="D16" s="49" t="s">
        <v>118</v>
      </c>
      <c r="E16" s="25"/>
      <c r="F16" s="51">
        <f>M16+N16+O16</f>
        <v>0</v>
      </c>
      <c r="G16" s="52" t="s">
        <v>10</v>
      </c>
      <c r="H16" s="22" t="s">
        <v>10</v>
      </c>
      <c r="I16" s="22" t="s">
        <v>10</v>
      </c>
      <c r="J16" s="22" t="s">
        <v>10</v>
      </c>
      <c r="K16" s="22" t="s">
        <v>10</v>
      </c>
      <c r="L16" s="22" t="s">
        <v>10</v>
      </c>
      <c r="M16" s="22"/>
      <c r="N16" s="22"/>
      <c r="O16" s="22"/>
      <c r="P16" s="22" t="s">
        <v>10</v>
      </c>
      <c r="Q16" s="22"/>
      <c r="R16" s="54" t="s">
        <v>10</v>
      </c>
    </row>
    <row r="17" spans="1:18" x14ac:dyDescent="0.25">
      <c r="A17" s="16" t="s">
        <v>46</v>
      </c>
      <c r="B17" s="26" t="s">
        <v>28</v>
      </c>
      <c r="C17" s="55">
        <v>160</v>
      </c>
      <c r="D17" s="49"/>
      <c r="E17" s="25"/>
      <c r="F17" s="51">
        <f>Q17</f>
        <v>0</v>
      </c>
      <c r="G17" s="52" t="s">
        <v>10</v>
      </c>
      <c r="H17" s="22" t="s">
        <v>10</v>
      </c>
      <c r="I17" s="22" t="s">
        <v>10</v>
      </c>
      <c r="J17" s="22" t="s">
        <v>10</v>
      </c>
      <c r="K17" s="22" t="s">
        <v>10</v>
      </c>
      <c r="L17" s="22" t="s">
        <v>10</v>
      </c>
      <c r="M17" s="22" t="s">
        <v>10</v>
      </c>
      <c r="N17" s="22" t="s">
        <v>10</v>
      </c>
      <c r="O17" s="22" t="s">
        <v>10</v>
      </c>
      <c r="P17" s="22" t="s">
        <v>10</v>
      </c>
      <c r="Q17" s="22"/>
      <c r="R17" s="54"/>
    </row>
    <row r="18" spans="1:18" ht="31.5" x14ac:dyDescent="0.25">
      <c r="A18" s="16" t="s">
        <v>47</v>
      </c>
      <c r="B18" s="26" t="s">
        <v>29</v>
      </c>
      <c r="C18" s="55">
        <v>180</v>
      </c>
      <c r="D18" s="49" t="s">
        <v>119</v>
      </c>
      <c r="E18" s="25"/>
      <c r="F18" s="51">
        <f>Q18</f>
        <v>0</v>
      </c>
      <c r="G18" s="52" t="s">
        <v>10</v>
      </c>
      <c r="H18" s="22" t="s">
        <v>10</v>
      </c>
      <c r="I18" s="22" t="s">
        <v>10</v>
      </c>
      <c r="J18" s="22" t="s">
        <v>10</v>
      </c>
      <c r="K18" s="22" t="s">
        <v>10</v>
      </c>
      <c r="L18" s="22" t="s">
        <v>10</v>
      </c>
      <c r="M18" s="22" t="s">
        <v>10</v>
      </c>
      <c r="N18" s="22" t="s">
        <v>10</v>
      </c>
      <c r="O18" s="22" t="s">
        <v>10</v>
      </c>
      <c r="P18" s="22" t="s">
        <v>10</v>
      </c>
      <c r="Q18" s="22"/>
      <c r="R18" s="54" t="s">
        <v>10</v>
      </c>
    </row>
    <row r="19" spans="1:18" x14ac:dyDescent="0.25">
      <c r="A19" s="16" t="s">
        <v>93</v>
      </c>
      <c r="B19" s="26" t="s">
        <v>94</v>
      </c>
      <c r="C19" s="55"/>
      <c r="D19" s="25"/>
      <c r="E19" s="25"/>
      <c r="F19" s="50"/>
      <c r="G19" s="50"/>
      <c r="H19" s="50"/>
      <c r="I19" s="50"/>
      <c r="J19" s="50"/>
      <c r="K19" s="50"/>
      <c r="L19" s="50"/>
      <c r="M19" s="50"/>
      <c r="N19" s="50"/>
      <c r="O19" s="22"/>
      <c r="P19" s="22"/>
      <c r="Q19" s="50"/>
      <c r="R19" s="54"/>
    </row>
    <row r="20" spans="1:18" ht="56.25" customHeight="1" x14ac:dyDescent="0.25">
      <c r="A20" s="17" t="s">
        <v>48</v>
      </c>
      <c r="B20" s="47" t="s">
        <v>78</v>
      </c>
      <c r="C20" s="21">
        <v>200</v>
      </c>
      <c r="D20" s="25" t="s">
        <v>10</v>
      </c>
      <c r="E20" s="25" t="s">
        <v>10</v>
      </c>
      <c r="F20" s="51">
        <f>G20+M20+N20+Q20</f>
        <v>92146796.560000002</v>
      </c>
      <c r="G20" s="51">
        <f>H20+I20+J20+K20+L20</f>
        <v>66353906.590000004</v>
      </c>
      <c r="H20" s="51">
        <f>H21+H29+H35+H28</f>
        <v>2569599.16</v>
      </c>
      <c r="I20" s="51">
        <f>I21</f>
        <v>45722600</v>
      </c>
      <c r="J20" s="51">
        <f>J29</f>
        <v>1372780.88</v>
      </c>
      <c r="K20" s="51">
        <f>K38</f>
        <v>7573009.3499999996</v>
      </c>
      <c r="L20" s="51">
        <f>L51</f>
        <v>9115917.1999999993</v>
      </c>
      <c r="M20" s="51">
        <f>M40+M43+M51</f>
        <v>0</v>
      </c>
      <c r="N20" s="50"/>
      <c r="O20" s="22" t="s">
        <v>10</v>
      </c>
      <c r="P20" s="22" t="s">
        <v>10</v>
      </c>
      <c r="Q20" s="51">
        <f>Q21+Q28+Q29+Q33+Q34+Q35</f>
        <v>25792889.969999999</v>
      </c>
      <c r="R20" s="54"/>
    </row>
    <row r="21" spans="1:18" ht="47.25" x14ac:dyDescent="0.25">
      <c r="A21" s="9" t="s">
        <v>49</v>
      </c>
      <c r="B21" s="26" t="s">
        <v>106</v>
      </c>
      <c r="C21" s="25">
        <v>210</v>
      </c>
      <c r="D21" s="49"/>
      <c r="E21" s="25"/>
      <c r="F21" s="52">
        <f>G21+Q21</f>
        <v>49754600</v>
      </c>
      <c r="G21" s="52">
        <f>H21+I21</f>
        <v>45722600</v>
      </c>
      <c r="H21" s="52">
        <f>H24+H25+H26</f>
        <v>0</v>
      </c>
      <c r="I21" s="51">
        <f>I22+I23+I24+I25+I26+I27</f>
        <v>45722600</v>
      </c>
      <c r="J21" s="22" t="s">
        <v>10</v>
      </c>
      <c r="K21" s="22" t="s">
        <v>10</v>
      </c>
      <c r="L21" s="22" t="s">
        <v>10</v>
      </c>
      <c r="M21" s="22" t="s">
        <v>10</v>
      </c>
      <c r="N21" s="22" t="s">
        <v>10</v>
      </c>
      <c r="O21" s="22" t="s">
        <v>10</v>
      </c>
      <c r="P21" s="22" t="s">
        <v>10</v>
      </c>
      <c r="Q21" s="51">
        <f>Q22+Q23+Q24+Q25+Q26</f>
        <v>4032000</v>
      </c>
      <c r="R21" s="56"/>
    </row>
    <row r="22" spans="1:18" x14ac:dyDescent="0.25">
      <c r="A22" s="45" t="s">
        <v>56</v>
      </c>
      <c r="B22" s="26" t="s">
        <v>105</v>
      </c>
      <c r="C22" s="27">
        <v>211</v>
      </c>
      <c r="D22" s="44">
        <v>211</v>
      </c>
      <c r="E22" s="28">
        <v>111</v>
      </c>
      <c r="F22" s="51">
        <f>G22+Q22</f>
        <v>38060369</v>
      </c>
      <c r="G22" s="51">
        <f>I22</f>
        <v>35001997</v>
      </c>
      <c r="H22" s="22" t="s">
        <v>10</v>
      </c>
      <c r="I22" s="22">
        <v>35001997</v>
      </c>
      <c r="J22" s="22" t="s">
        <v>10</v>
      </c>
      <c r="K22" s="22" t="s">
        <v>10</v>
      </c>
      <c r="L22" s="22" t="s">
        <v>10</v>
      </c>
      <c r="M22" s="22" t="s">
        <v>10</v>
      </c>
      <c r="N22" s="22" t="s">
        <v>10</v>
      </c>
      <c r="O22" s="22" t="s">
        <v>10</v>
      </c>
      <c r="P22" s="22" t="s">
        <v>10</v>
      </c>
      <c r="Q22" s="57">
        <v>3058372</v>
      </c>
      <c r="R22" s="58"/>
    </row>
    <row r="23" spans="1:18" ht="47.25" x14ac:dyDescent="0.25">
      <c r="A23" s="45" t="s">
        <v>102</v>
      </c>
      <c r="B23" s="26" t="s">
        <v>101</v>
      </c>
      <c r="C23" s="27"/>
      <c r="D23" s="44">
        <v>213</v>
      </c>
      <c r="E23" s="28">
        <v>119</v>
      </c>
      <c r="F23" s="51">
        <f>I23+Q23</f>
        <v>11494231</v>
      </c>
      <c r="G23" s="51">
        <f>I23</f>
        <v>10570603</v>
      </c>
      <c r="H23" s="52">
        <f>H44+H63</f>
        <v>0</v>
      </c>
      <c r="I23" s="22">
        <v>10570603</v>
      </c>
      <c r="J23" s="22" t="s">
        <v>10</v>
      </c>
      <c r="K23" s="22" t="s">
        <v>10</v>
      </c>
      <c r="L23" s="22" t="s">
        <v>10</v>
      </c>
      <c r="M23" s="22" t="s">
        <v>10</v>
      </c>
      <c r="N23" s="22" t="s">
        <v>10</v>
      </c>
      <c r="O23" s="22" t="s">
        <v>10</v>
      </c>
      <c r="P23" s="59" t="s">
        <v>10</v>
      </c>
      <c r="Q23" s="39">
        <v>923628</v>
      </c>
      <c r="R23" s="39"/>
    </row>
    <row r="24" spans="1:18" ht="47.25" x14ac:dyDescent="0.25">
      <c r="A24" s="45" t="s">
        <v>111</v>
      </c>
      <c r="B24" s="26" t="s">
        <v>110</v>
      </c>
      <c r="C24" s="27"/>
      <c r="D24" s="44">
        <v>212</v>
      </c>
      <c r="E24" s="28">
        <v>112</v>
      </c>
      <c r="F24" s="51">
        <f>G24+Q24</f>
        <v>0</v>
      </c>
      <c r="G24" s="51">
        <f>H24</f>
        <v>0</v>
      </c>
      <c r="H24" s="22"/>
      <c r="I24" s="22"/>
      <c r="J24" s="22" t="s">
        <v>10</v>
      </c>
      <c r="K24" s="22" t="s">
        <v>10</v>
      </c>
      <c r="L24" s="22" t="s">
        <v>10</v>
      </c>
      <c r="M24" s="22" t="s">
        <v>10</v>
      </c>
      <c r="N24" s="22" t="s">
        <v>10</v>
      </c>
      <c r="O24" s="22" t="s">
        <v>10</v>
      </c>
      <c r="P24" s="22" t="s">
        <v>10</v>
      </c>
      <c r="Q24" s="50"/>
      <c r="R24" s="50"/>
    </row>
    <row r="25" spans="1:18" ht="31.5" x14ac:dyDescent="0.25">
      <c r="A25" s="45" t="s">
        <v>112</v>
      </c>
      <c r="B25" s="40" t="s">
        <v>109</v>
      </c>
      <c r="C25" s="41"/>
      <c r="D25" s="29">
        <v>226</v>
      </c>
      <c r="E25" s="30">
        <v>112</v>
      </c>
      <c r="F25" s="51">
        <f t="shared" ref="F25:F70" si="1">G25+Q25</f>
        <v>0</v>
      </c>
      <c r="G25" s="51">
        <f t="shared" ref="G25:G28" si="2">I25</f>
        <v>0</v>
      </c>
      <c r="H25" s="22"/>
      <c r="I25" s="22"/>
      <c r="J25" s="22" t="s">
        <v>10</v>
      </c>
      <c r="K25" s="22" t="s">
        <v>10</v>
      </c>
      <c r="L25" s="22" t="s">
        <v>10</v>
      </c>
      <c r="M25" s="22" t="s">
        <v>10</v>
      </c>
      <c r="N25" s="22" t="s">
        <v>10</v>
      </c>
      <c r="O25" s="22" t="s">
        <v>10</v>
      </c>
      <c r="P25" s="22" t="s">
        <v>10</v>
      </c>
      <c r="Q25" s="22"/>
      <c r="R25" s="50"/>
    </row>
    <row r="26" spans="1:18" ht="36.75" customHeight="1" x14ac:dyDescent="0.25">
      <c r="A26" s="45" t="s">
        <v>114</v>
      </c>
      <c r="B26" s="84" t="s">
        <v>113</v>
      </c>
      <c r="C26" s="85"/>
      <c r="D26" s="29">
        <v>266</v>
      </c>
      <c r="E26" s="29">
        <v>112</v>
      </c>
      <c r="F26" s="51">
        <f t="shared" si="1"/>
        <v>200000</v>
      </c>
      <c r="G26" s="51">
        <f t="shared" si="2"/>
        <v>150000</v>
      </c>
      <c r="H26" s="22"/>
      <c r="I26" s="22">
        <v>150000</v>
      </c>
      <c r="J26" s="22" t="s">
        <v>10</v>
      </c>
      <c r="K26" s="22" t="s">
        <v>10</v>
      </c>
      <c r="L26" s="22" t="s">
        <v>10</v>
      </c>
      <c r="M26" s="22" t="s">
        <v>10</v>
      </c>
      <c r="N26" s="22" t="s">
        <v>10</v>
      </c>
      <c r="O26" s="22" t="s">
        <v>10</v>
      </c>
      <c r="P26" s="22" t="s">
        <v>10</v>
      </c>
      <c r="Q26" s="22">
        <v>50000</v>
      </c>
      <c r="R26" s="50"/>
    </row>
    <row r="27" spans="1:18" x14ac:dyDescent="0.25">
      <c r="A27" s="45" t="s">
        <v>145</v>
      </c>
      <c r="B27" s="84"/>
      <c r="C27" s="85"/>
      <c r="D27" s="44">
        <v>266</v>
      </c>
      <c r="E27" s="44">
        <v>111</v>
      </c>
      <c r="F27" s="51">
        <f t="shared" si="1"/>
        <v>0</v>
      </c>
      <c r="G27" s="51">
        <f t="shared" si="2"/>
        <v>0</v>
      </c>
      <c r="H27" s="60"/>
      <c r="I27" s="22"/>
      <c r="J27" s="22"/>
      <c r="K27" s="22"/>
      <c r="L27" s="22"/>
      <c r="M27" s="22"/>
      <c r="N27" s="22"/>
      <c r="O27" s="22"/>
      <c r="P27" s="22"/>
      <c r="Q27" s="22"/>
      <c r="R27" s="50"/>
    </row>
    <row r="28" spans="1:18" ht="31.5" x14ac:dyDescent="0.25">
      <c r="A28" s="45" t="s">
        <v>50</v>
      </c>
      <c r="B28" s="42" t="s">
        <v>79</v>
      </c>
      <c r="C28" s="31">
        <v>220</v>
      </c>
      <c r="D28" s="31"/>
      <c r="E28" s="31"/>
      <c r="F28" s="51">
        <f t="shared" si="1"/>
        <v>0</v>
      </c>
      <c r="G28" s="51">
        <f t="shared" si="2"/>
        <v>0</v>
      </c>
      <c r="H28" s="60"/>
      <c r="I28" s="22"/>
      <c r="J28" s="22" t="s">
        <v>10</v>
      </c>
      <c r="K28" s="22" t="s">
        <v>10</v>
      </c>
      <c r="L28" s="22" t="s">
        <v>10</v>
      </c>
      <c r="M28" s="22" t="s">
        <v>10</v>
      </c>
      <c r="N28" s="22" t="s">
        <v>10</v>
      </c>
      <c r="O28" s="22" t="s">
        <v>10</v>
      </c>
      <c r="P28" s="22" t="s">
        <v>10</v>
      </c>
      <c r="Q28" s="22"/>
      <c r="R28" s="22"/>
    </row>
    <row r="29" spans="1:18" ht="53.25" customHeight="1" x14ac:dyDescent="0.25">
      <c r="A29" s="45" t="s">
        <v>51</v>
      </c>
      <c r="B29" s="26" t="s">
        <v>107</v>
      </c>
      <c r="C29" s="25">
        <v>230</v>
      </c>
      <c r="D29" s="21"/>
      <c r="E29" s="25"/>
      <c r="F29" s="51">
        <f t="shared" si="1"/>
        <v>1467780.88</v>
      </c>
      <c r="G29" s="68">
        <f>H29+J29</f>
        <v>1377780.88</v>
      </c>
      <c r="H29" s="69">
        <f>H31+H32</f>
        <v>5000</v>
      </c>
      <c r="I29" s="62" t="s">
        <v>10</v>
      </c>
      <c r="J29" s="52">
        <f>J30+J31</f>
        <v>1372780.88</v>
      </c>
      <c r="K29" s="22"/>
      <c r="L29" s="22" t="s">
        <v>10</v>
      </c>
      <c r="M29" s="22" t="s">
        <v>10</v>
      </c>
      <c r="N29" s="22" t="s">
        <v>10</v>
      </c>
      <c r="O29" s="22" t="s">
        <v>10</v>
      </c>
      <c r="P29" s="22" t="s">
        <v>10</v>
      </c>
      <c r="Q29" s="52">
        <f>Q30+Q31+Q32</f>
        <v>90000</v>
      </c>
      <c r="R29" s="22"/>
    </row>
    <row r="30" spans="1:18" ht="31.5" x14ac:dyDescent="0.25">
      <c r="A30" s="45" t="s">
        <v>103</v>
      </c>
      <c r="B30" s="26" t="s">
        <v>108</v>
      </c>
      <c r="C30" s="25"/>
      <c r="D30" s="25">
        <v>291</v>
      </c>
      <c r="E30" s="25">
        <v>851</v>
      </c>
      <c r="F30" s="51">
        <f t="shared" si="1"/>
        <v>1406079.19</v>
      </c>
      <c r="G30" s="68">
        <f t="shared" ref="G30:G32" si="3">H30+J30</f>
        <v>1356079.19</v>
      </c>
      <c r="H30" s="39"/>
      <c r="I30" s="62" t="s">
        <v>10</v>
      </c>
      <c r="J30" s="22">
        <v>1356079.19</v>
      </c>
      <c r="K30" s="22" t="s">
        <v>10</v>
      </c>
      <c r="L30" s="22" t="s">
        <v>10</v>
      </c>
      <c r="M30" s="22" t="s">
        <v>10</v>
      </c>
      <c r="N30" s="22" t="s">
        <v>10</v>
      </c>
      <c r="O30" s="22" t="s">
        <v>10</v>
      </c>
      <c r="P30" s="22" t="s">
        <v>10</v>
      </c>
      <c r="Q30" s="22">
        <v>50000</v>
      </c>
      <c r="R30" s="22" t="s">
        <v>10</v>
      </c>
    </row>
    <row r="31" spans="1:18" ht="31.5" x14ac:dyDescent="0.25">
      <c r="A31" s="45" t="s">
        <v>104</v>
      </c>
      <c r="B31" s="26" t="s">
        <v>121</v>
      </c>
      <c r="C31" s="25"/>
      <c r="D31" s="25">
        <v>291</v>
      </c>
      <c r="E31" s="25">
        <v>852</v>
      </c>
      <c r="F31" s="51">
        <f t="shared" si="1"/>
        <v>60701.69</v>
      </c>
      <c r="G31" s="68">
        <f t="shared" si="3"/>
        <v>20701.689999999999</v>
      </c>
      <c r="H31" s="61">
        <v>4000</v>
      </c>
      <c r="I31" s="62" t="s">
        <v>10</v>
      </c>
      <c r="J31" s="22">
        <v>16701.689999999999</v>
      </c>
      <c r="K31" s="22" t="s">
        <v>10</v>
      </c>
      <c r="L31" s="22" t="s">
        <v>10</v>
      </c>
      <c r="M31" s="22" t="s">
        <v>10</v>
      </c>
      <c r="N31" s="22" t="s">
        <v>10</v>
      </c>
      <c r="O31" s="22" t="s">
        <v>10</v>
      </c>
      <c r="P31" s="22" t="s">
        <v>10</v>
      </c>
      <c r="Q31" s="22">
        <v>40000</v>
      </c>
      <c r="R31" s="22" t="s">
        <v>10</v>
      </c>
    </row>
    <row r="32" spans="1:18" ht="31.5" x14ac:dyDescent="0.25">
      <c r="A32" s="45" t="s">
        <v>120</v>
      </c>
      <c r="B32" s="26" t="s">
        <v>122</v>
      </c>
      <c r="C32" s="25"/>
      <c r="D32" s="25" t="s">
        <v>124</v>
      </c>
      <c r="E32" s="25">
        <v>853</v>
      </c>
      <c r="F32" s="51">
        <f t="shared" si="1"/>
        <v>1000</v>
      </c>
      <c r="G32" s="68">
        <f t="shared" si="3"/>
        <v>1000</v>
      </c>
      <c r="H32" s="61">
        <v>1000</v>
      </c>
      <c r="I32" s="62" t="s">
        <v>10</v>
      </c>
      <c r="J32" s="39"/>
      <c r="K32" s="22" t="s">
        <v>10</v>
      </c>
      <c r="L32" s="22" t="s">
        <v>10</v>
      </c>
      <c r="M32" s="22" t="s">
        <v>10</v>
      </c>
      <c r="N32" s="22" t="s">
        <v>10</v>
      </c>
      <c r="O32" s="22" t="s">
        <v>10</v>
      </c>
      <c r="P32" s="22" t="s">
        <v>10</v>
      </c>
      <c r="Q32" s="22"/>
      <c r="R32" s="22" t="s">
        <v>10</v>
      </c>
    </row>
    <row r="33" spans="1:18" ht="47.25" x14ac:dyDescent="0.25">
      <c r="A33" s="45" t="s">
        <v>52</v>
      </c>
      <c r="B33" s="26" t="s">
        <v>30</v>
      </c>
      <c r="C33" s="25">
        <v>240</v>
      </c>
      <c r="D33" s="21"/>
      <c r="E33" s="32"/>
      <c r="F33" s="51">
        <f>G33+Q33</f>
        <v>0</v>
      </c>
      <c r="G33" s="51">
        <f>I33</f>
        <v>0</v>
      </c>
      <c r="H33" s="50" t="s">
        <v>10</v>
      </c>
      <c r="I33" s="22"/>
      <c r="J33" s="22" t="s">
        <v>10</v>
      </c>
      <c r="K33" s="22" t="s">
        <v>10</v>
      </c>
      <c r="L33" s="22" t="s">
        <v>10</v>
      </c>
      <c r="M33" s="22" t="s">
        <v>10</v>
      </c>
      <c r="N33" s="22" t="s">
        <v>10</v>
      </c>
      <c r="O33" s="22" t="s">
        <v>10</v>
      </c>
      <c r="P33" s="22" t="s">
        <v>10</v>
      </c>
      <c r="Q33" s="22"/>
      <c r="R33" s="22"/>
    </row>
    <row r="34" spans="1:18" ht="72.75" customHeight="1" x14ac:dyDescent="0.25">
      <c r="A34" s="45" t="s">
        <v>53</v>
      </c>
      <c r="B34" s="26" t="s">
        <v>126</v>
      </c>
      <c r="C34" s="25">
        <v>250</v>
      </c>
      <c r="D34" s="21" t="s">
        <v>148</v>
      </c>
      <c r="E34" s="25"/>
      <c r="F34" s="51">
        <f t="shared" si="1"/>
        <v>0</v>
      </c>
      <c r="G34" s="52">
        <f>H34+J34</f>
        <v>0</v>
      </c>
      <c r="H34" s="50"/>
      <c r="I34" s="22" t="s">
        <v>10</v>
      </c>
      <c r="J34" s="50"/>
      <c r="K34" s="22" t="s">
        <v>10</v>
      </c>
      <c r="L34" s="22" t="s">
        <v>10</v>
      </c>
      <c r="M34" s="22" t="s">
        <v>10</v>
      </c>
      <c r="N34" s="22" t="s">
        <v>10</v>
      </c>
      <c r="O34" s="22" t="s">
        <v>10</v>
      </c>
      <c r="P34" s="22" t="s">
        <v>10</v>
      </c>
      <c r="Q34" s="50"/>
      <c r="R34" s="22" t="s">
        <v>10</v>
      </c>
    </row>
    <row r="35" spans="1:18" ht="63" x14ac:dyDescent="0.25">
      <c r="A35" s="45" t="s">
        <v>54</v>
      </c>
      <c r="B35" s="26" t="s">
        <v>85</v>
      </c>
      <c r="C35" s="25">
        <v>260</v>
      </c>
      <c r="D35" s="25">
        <v>296</v>
      </c>
      <c r="E35" s="25">
        <v>244</v>
      </c>
      <c r="F35" s="51">
        <f t="shared" si="1"/>
        <v>40924415.68</v>
      </c>
      <c r="G35" s="52">
        <f>H35+K35+L35</f>
        <v>19253525.710000001</v>
      </c>
      <c r="H35" s="51">
        <f>H36+H37+H39+H40+H43+H46+H49+H63</f>
        <v>2564599.16</v>
      </c>
      <c r="I35" s="22" t="s">
        <v>10</v>
      </c>
      <c r="J35" s="22" t="s">
        <v>10</v>
      </c>
      <c r="K35" s="52">
        <f>K38</f>
        <v>7573009.3499999996</v>
      </c>
      <c r="L35" s="52">
        <f>L51</f>
        <v>9115917.1999999993</v>
      </c>
      <c r="M35" s="52">
        <f>M40+M43+M51</f>
        <v>0</v>
      </c>
      <c r="N35" s="52">
        <f>N40+N43+N51</f>
        <v>0</v>
      </c>
      <c r="O35" s="52">
        <f>O40+O43</f>
        <v>0</v>
      </c>
      <c r="P35" s="22" t="s">
        <v>10</v>
      </c>
      <c r="Q35" s="52">
        <f>Q36+Q37+Q38+Q39+Q40+Q43+Q46+Q47+Q48+Q49+Q51</f>
        <v>21670889.969999999</v>
      </c>
      <c r="R35" s="22"/>
    </row>
    <row r="36" spans="1:18" x14ac:dyDescent="0.25">
      <c r="A36" s="9" t="s">
        <v>57</v>
      </c>
      <c r="B36" s="33" t="s">
        <v>37</v>
      </c>
      <c r="C36" s="34"/>
      <c r="D36" s="21">
        <v>221</v>
      </c>
      <c r="E36" s="25"/>
      <c r="F36" s="51">
        <f t="shared" si="1"/>
        <v>149905.54</v>
      </c>
      <c r="G36" s="52">
        <f>H36</f>
        <v>144305.54</v>
      </c>
      <c r="H36" s="22">
        <v>144305.54</v>
      </c>
      <c r="I36" s="22" t="s">
        <v>10</v>
      </c>
      <c r="J36" s="22" t="s">
        <v>10</v>
      </c>
      <c r="K36" s="22" t="s">
        <v>10</v>
      </c>
      <c r="L36" s="22" t="s">
        <v>10</v>
      </c>
      <c r="M36" s="22" t="s">
        <v>10</v>
      </c>
      <c r="N36" s="22" t="s">
        <v>10</v>
      </c>
      <c r="O36" s="22" t="s">
        <v>10</v>
      </c>
      <c r="P36" s="22" t="s">
        <v>10</v>
      </c>
      <c r="Q36" s="22">
        <v>5600</v>
      </c>
      <c r="R36" s="22" t="s">
        <v>10</v>
      </c>
    </row>
    <row r="37" spans="1:18" x14ac:dyDescent="0.25">
      <c r="A37" s="9" t="s">
        <v>58</v>
      </c>
      <c r="B37" s="33" t="s">
        <v>11</v>
      </c>
      <c r="C37" s="34"/>
      <c r="D37" s="21">
        <v>222</v>
      </c>
      <c r="E37" s="25"/>
      <c r="F37" s="51">
        <f t="shared" si="1"/>
        <v>96000</v>
      </c>
      <c r="G37" s="52">
        <f>H37</f>
        <v>0</v>
      </c>
      <c r="H37" s="22"/>
      <c r="I37" s="22" t="s">
        <v>10</v>
      </c>
      <c r="J37" s="22" t="s">
        <v>10</v>
      </c>
      <c r="K37" s="22" t="s">
        <v>10</v>
      </c>
      <c r="L37" s="22" t="s">
        <v>10</v>
      </c>
      <c r="M37" s="22" t="s">
        <v>10</v>
      </c>
      <c r="N37" s="22" t="s">
        <v>10</v>
      </c>
      <c r="O37" s="22" t="s">
        <v>10</v>
      </c>
      <c r="P37" s="22" t="s">
        <v>10</v>
      </c>
      <c r="Q37" s="22">
        <v>96000</v>
      </c>
      <c r="R37" s="22" t="s">
        <v>10</v>
      </c>
    </row>
    <row r="38" spans="1:18" x14ac:dyDescent="0.25">
      <c r="A38" s="9" t="s">
        <v>59</v>
      </c>
      <c r="B38" s="33" t="s">
        <v>38</v>
      </c>
      <c r="C38" s="34"/>
      <c r="D38" s="21">
        <v>223</v>
      </c>
      <c r="E38" s="25"/>
      <c r="F38" s="51">
        <f t="shared" si="1"/>
        <v>7573009.3499999996</v>
      </c>
      <c r="G38" s="52">
        <f>K38</f>
        <v>7573009.3499999996</v>
      </c>
      <c r="H38" s="22" t="s">
        <v>10</v>
      </c>
      <c r="I38" s="22" t="s">
        <v>10</v>
      </c>
      <c r="J38" s="22" t="s">
        <v>10</v>
      </c>
      <c r="K38" s="22">
        <v>7573009.3499999996</v>
      </c>
      <c r="L38" s="22" t="s">
        <v>10</v>
      </c>
      <c r="M38" s="22" t="s">
        <v>10</v>
      </c>
      <c r="N38" s="22" t="s">
        <v>10</v>
      </c>
      <c r="O38" s="22" t="s">
        <v>10</v>
      </c>
      <c r="P38" s="22" t="s">
        <v>10</v>
      </c>
      <c r="Q38" s="22"/>
      <c r="R38" s="22" t="s">
        <v>10</v>
      </c>
    </row>
    <row r="39" spans="1:18" ht="47.25" x14ac:dyDescent="0.25">
      <c r="A39" s="18" t="s">
        <v>60</v>
      </c>
      <c r="B39" s="35" t="s">
        <v>12</v>
      </c>
      <c r="C39" s="24"/>
      <c r="D39" s="21">
        <v>224</v>
      </c>
      <c r="E39" s="25"/>
      <c r="F39" s="51">
        <f t="shared" si="1"/>
        <v>0</v>
      </c>
      <c r="G39" s="52">
        <f>H39</f>
        <v>0</v>
      </c>
      <c r="H39" s="22"/>
      <c r="I39" s="22" t="s">
        <v>10</v>
      </c>
      <c r="J39" s="22" t="s">
        <v>10</v>
      </c>
      <c r="K39" s="22" t="s">
        <v>10</v>
      </c>
      <c r="L39" s="22" t="s">
        <v>10</v>
      </c>
      <c r="M39" s="22" t="s">
        <v>10</v>
      </c>
      <c r="N39" s="22" t="s">
        <v>10</v>
      </c>
      <c r="O39" s="22" t="s">
        <v>10</v>
      </c>
      <c r="P39" s="22" t="s">
        <v>10</v>
      </c>
      <c r="Q39" s="22"/>
      <c r="R39" s="22" t="s">
        <v>10</v>
      </c>
    </row>
    <row r="40" spans="1:18" ht="63" x14ac:dyDescent="0.25">
      <c r="A40" s="19" t="s">
        <v>71</v>
      </c>
      <c r="B40" s="35" t="s">
        <v>91</v>
      </c>
      <c r="C40" s="36"/>
      <c r="D40" s="37">
        <v>225</v>
      </c>
      <c r="E40" s="31"/>
      <c r="F40" s="51">
        <f t="shared" si="1"/>
        <v>5893202.4900000002</v>
      </c>
      <c r="G40" s="52">
        <f>H40</f>
        <v>1408202.49</v>
      </c>
      <c r="H40" s="50">
        <v>1408202.49</v>
      </c>
      <c r="I40" s="50" t="s">
        <v>10</v>
      </c>
      <c r="J40" s="50" t="s">
        <v>10</v>
      </c>
      <c r="K40" s="50" t="s">
        <v>10</v>
      </c>
      <c r="L40" s="50" t="s">
        <v>10</v>
      </c>
      <c r="M40" s="50"/>
      <c r="N40" s="50"/>
      <c r="O40" s="50"/>
      <c r="P40" s="50" t="s">
        <v>10</v>
      </c>
      <c r="Q40" s="50">
        <v>4485000</v>
      </c>
      <c r="R40" s="22"/>
    </row>
    <row r="41" spans="1:18" ht="31.5" x14ac:dyDescent="0.25">
      <c r="A41" s="18" t="s">
        <v>72</v>
      </c>
      <c r="B41" s="38" t="s">
        <v>13</v>
      </c>
      <c r="C41" s="24"/>
      <c r="D41" s="25">
        <v>225</v>
      </c>
      <c r="E41" s="25"/>
      <c r="F41" s="50"/>
      <c r="G41" s="52" t="s">
        <v>10</v>
      </c>
      <c r="H41" s="22" t="s">
        <v>10</v>
      </c>
      <c r="I41" s="22" t="s">
        <v>10</v>
      </c>
      <c r="J41" s="22" t="s">
        <v>10</v>
      </c>
      <c r="K41" s="22" t="s">
        <v>10</v>
      </c>
      <c r="L41" s="22" t="s">
        <v>10</v>
      </c>
      <c r="M41" s="22"/>
      <c r="N41" s="22"/>
      <c r="O41" s="22"/>
      <c r="P41" s="22" t="s">
        <v>10</v>
      </c>
      <c r="Q41" s="22"/>
      <c r="R41" s="22"/>
    </row>
    <row r="42" spans="1:18" ht="31.5" x14ac:dyDescent="0.25">
      <c r="A42" s="18" t="s">
        <v>73</v>
      </c>
      <c r="B42" s="38" t="s">
        <v>14</v>
      </c>
      <c r="C42" s="24"/>
      <c r="D42" s="25">
        <v>225</v>
      </c>
      <c r="E42" s="25"/>
      <c r="F42" s="50"/>
      <c r="G42" s="52" t="s">
        <v>10</v>
      </c>
      <c r="H42" s="22" t="s">
        <v>10</v>
      </c>
      <c r="I42" s="22" t="s">
        <v>10</v>
      </c>
      <c r="J42" s="22" t="s">
        <v>10</v>
      </c>
      <c r="K42" s="22" t="s">
        <v>10</v>
      </c>
      <c r="L42" s="22" t="s">
        <v>10</v>
      </c>
      <c r="M42" s="22"/>
      <c r="N42" s="22"/>
      <c r="O42" s="22" t="s">
        <v>10</v>
      </c>
      <c r="P42" s="22" t="s">
        <v>10</v>
      </c>
      <c r="Q42" s="22"/>
      <c r="R42" s="22"/>
    </row>
    <row r="43" spans="1:18" ht="47.25" x14ac:dyDescent="0.25">
      <c r="A43" s="18" t="s">
        <v>95</v>
      </c>
      <c r="B43" s="38" t="s">
        <v>86</v>
      </c>
      <c r="C43" s="24"/>
      <c r="D43" s="21">
        <v>226</v>
      </c>
      <c r="E43" s="25"/>
      <c r="F43" s="51">
        <f t="shared" si="1"/>
        <v>2025091.13</v>
      </c>
      <c r="G43" s="51">
        <f>H43</f>
        <v>972091.13</v>
      </c>
      <c r="H43" s="22">
        <v>972091.13</v>
      </c>
      <c r="I43" s="22" t="s">
        <v>10</v>
      </c>
      <c r="J43" s="22" t="s">
        <v>10</v>
      </c>
      <c r="K43" s="22" t="s">
        <v>10</v>
      </c>
      <c r="L43" s="22" t="s">
        <v>10</v>
      </c>
      <c r="M43" s="22"/>
      <c r="N43" s="22"/>
      <c r="O43" s="22"/>
      <c r="P43" s="22" t="s">
        <v>10</v>
      </c>
      <c r="Q43" s="22">
        <v>1053000</v>
      </c>
      <c r="R43" s="22"/>
    </row>
    <row r="44" spans="1:18" ht="31.5" x14ac:dyDescent="0.25">
      <c r="A44" s="18" t="s">
        <v>96</v>
      </c>
      <c r="B44" s="38" t="s">
        <v>13</v>
      </c>
      <c r="C44" s="24"/>
      <c r="D44" s="25">
        <v>226</v>
      </c>
      <c r="E44" s="25"/>
      <c r="F44" s="50"/>
      <c r="G44" s="52" t="s">
        <v>10</v>
      </c>
      <c r="H44" s="22"/>
      <c r="I44" s="22" t="s">
        <v>10</v>
      </c>
      <c r="J44" s="22" t="s">
        <v>10</v>
      </c>
      <c r="K44" s="22" t="s">
        <v>10</v>
      </c>
      <c r="L44" s="22" t="s">
        <v>10</v>
      </c>
      <c r="M44" s="22"/>
      <c r="N44" s="22"/>
      <c r="O44" s="22"/>
      <c r="P44" s="22" t="s">
        <v>10</v>
      </c>
      <c r="Q44" s="22"/>
      <c r="R44" s="22"/>
    </row>
    <row r="45" spans="1:18" ht="33.75" customHeight="1" x14ac:dyDescent="0.25">
      <c r="A45" s="18" t="s">
        <v>97</v>
      </c>
      <c r="B45" s="38" t="s">
        <v>14</v>
      </c>
      <c r="C45" s="24"/>
      <c r="D45" s="25">
        <v>226</v>
      </c>
      <c r="E45" s="25"/>
      <c r="F45" s="50"/>
      <c r="G45" s="52" t="s">
        <v>10</v>
      </c>
      <c r="H45" s="22" t="s">
        <v>10</v>
      </c>
      <c r="I45" s="22" t="s">
        <v>10</v>
      </c>
      <c r="J45" s="22" t="s">
        <v>10</v>
      </c>
      <c r="K45" s="22" t="s">
        <v>10</v>
      </c>
      <c r="L45" s="22" t="s">
        <v>10</v>
      </c>
      <c r="M45" s="22"/>
      <c r="N45" s="22"/>
      <c r="O45" s="22" t="s">
        <v>10</v>
      </c>
      <c r="P45" s="22" t="s">
        <v>10</v>
      </c>
      <c r="Q45" s="22"/>
      <c r="R45" s="22"/>
    </row>
    <row r="46" spans="1:18" x14ac:dyDescent="0.25">
      <c r="A46" s="23" t="s">
        <v>98</v>
      </c>
      <c r="B46" s="67" t="s">
        <v>127</v>
      </c>
      <c r="C46" s="24"/>
      <c r="D46" s="25">
        <v>227</v>
      </c>
      <c r="E46" s="25"/>
      <c r="F46" s="51">
        <f t="shared" si="1"/>
        <v>40000</v>
      </c>
      <c r="G46" s="52">
        <f>H46</f>
        <v>40000</v>
      </c>
      <c r="H46" s="22">
        <v>40000</v>
      </c>
      <c r="I46" s="22" t="s">
        <v>10</v>
      </c>
      <c r="J46" s="22" t="s">
        <v>10</v>
      </c>
      <c r="K46" s="22" t="s">
        <v>10</v>
      </c>
      <c r="L46" s="22" t="s">
        <v>10</v>
      </c>
      <c r="M46" s="22" t="s">
        <v>10</v>
      </c>
      <c r="N46" s="22" t="s">
        <v>10</v>
      </c>
      <c r="O46" s="22" t="s">
        <v>10</v>
      </c>
      <c r="P46" s="22" t="s">
        <v>10</v>
      </c>
      <c r="Q46" s="22"/>
      <c r="R46" s="22"/>
    </row>
    <row r="47" spans="1:18" ht="126.75" customHeight="1" x14ac:dyDescent="0.25">
      <c r="A47" s="18" t="s">
        <v>125</v>
      </c>
      <c r="B47" s="38" t="s">
        <v>143</v>
      </c>
      <c r="C47" s="24"/>
      <c r="D47" s="25">
        <v>228</v>
      </c>
      <c r="E47" s="25"/>
      <c r="F47" s="51">
        <f>G47+Q47</f>
        <v>200000</v>
      </c>
      <c r="G47" s="52">
        <f>H47</f>
        <v>0</v>
      </c>
      <c r="H47" s="22"/>
      <c r="I47" s="22" t="s">
        <v>10</v>
      </c>
      <c r="J47" s="22" t="s">
        <v>10</v>
      </c>
      <c r="K47" s="22" t="s">
        <v>10</v>
      </c>
      <c r="L47" s="22" t="s">
        <v>10</v>
      </c>
      <c r="M47" s="22"/>
      <c r="N47" s="22"/>
      <c r="O47" s="22"/>
      <c r="P47" s="22"/>
      <c r="Q47" s="22">
        <v>200000</v>
      </c>
      <c r="R47" s="22"/>
    </row>
    <row r="48" spans="1:18" s="67" customFormat="1" ht="97.5" customHeight="1" x14ac:dyDescent="0.25">
      <c r="A48" s="23" t="s">
        <v>128</v>
      </c>
      <c r="B48" s="38" t="s">
        <v>144</v>
      </c>
      <c r="C48" s="24"/>
      <c r="D48" s="25">
        <v>229</v>
      </c>
      <c r="E48" s="25"/>
      <c r="F48" s="51">
        <f>Q48</f>
        <v>0</v>
      </c>
      <c r="G48" s="50"/>
      <c r="H48" s="50"/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1:18" ht="94.5" x14ac:dyDescent="0.25">
      <c r="A49" s="19" t="s">
        <v>146</v>
      </c>
      <c r="B49" s="38" t="s">
        <v>87</v>
      </c>
      <c r="C49" s="63"/>
      <c r="D49" s="21">
        <v>290</v>
      </c>
      <c r="E49" s="25"/>
      <c r="F49" s="51">
        <f t="shared" si="1"/>
        <v>0</v>
      </c>
      <c r="G49" s="51">
        <f>H49</f>
        <v>0</v>
      </c>
      <c r="H49" s="51">
        <f>H50</f>
        <v>0</v>
      </c>
      <c r="I49" s="22" t="s">
        <v>10</v>
      </c>
      <c r="J49" s="22" t="s">
        <v>10</v>
      </c>
      <c r="K49" s="22" t="s">
        <v>10</v>
      </c>
      <c r="L49" s="22" t="s">
        <v>10</v>
      </c>
      <c r="M49" s="22" t="s">
        <v>10</v>
      </c>
      <c r="N49" s="22" t="s">
        <v>10</v>
      </c>
      <c r="O49" s="22" t="s">
        <v>10</v>
      </c>
      <c r="P49" s="22" t="s">
        <v>10</v>
      </c>
      <c r="Q49" s="22"/>
      <c r="R49" s="22" t="s">
        <v>10</v>
      </c>
    </row>
    <row r="50" spans="1:18" x14ac:dyDescent="0.25">
      <c r="A50" s="18" t="s">
        <v>147</v>
      </c>
      <c r="B50" s="64" t="s">
        <v>36</v>
      </c>
      <c r="C50" s="24"/>
      <c r="D50" s="25"/>
      <c r="E50" s="25">
        <v>244</v>
      </c>
      <c r="F50" s="51">
        <f t="shared" si="1"/>
        <v>0</v>
      </c>
      <c r="G50" s="51">
        <f t="shared" ref="G50" si="4">H50</f>
        <v>0</v>
      </c>
      <c r="H50" s="22"/>
      <c r="I50" s="22" t="s">
        <v>10</v>
      </c>
      <c r="J50" s="22" t="s">
        <v>10</v>
      </c>
      <c r="K50" s="22" t="s">
        <v>10</v>
      </c>
      <c r="L50" s="22" t="s">
        <v>10</v>
      </c>
      <c r="M50" s="22" t="s">
        <v>10</v>
      </c>
      <c r="N50" s="22" t="s">
        <v>10</v>
      </c>
      <c r="O50" s="22" t="s">
        <v>10</v>
      </c>
      <c r="P50" s="22" t="s">
        <v>10</v>
      </c>
      <c r="Q50" s="22"/>
      <c r="R50" s="22" t="s">
        <v>10</v>
      </c>
    </row>
    <row r="51" spans="1:18" ht="63" x14ac:dyDescent="0.25">
      <c r="A51" s="20" t="s">
        <v>42</v>
      </c>
      <c r="B51" s="65" t="s">
        <v>88</v>
      </c>
      <c r="C51" s="66"/>
      <c r="D51" s="21">
        <v>300</v>
      </c>
      <c r="E51" s="25"/>
      <c r="F51" s="51">
        <f t="shared" si="1"/>
        <v>24947207.170000002</v>
      </c>
      <c r="G51" s="52">
        <f>L51</f>
        <v>9115917.1999999993</v>
      </c>
      <c r="H51" s="22" t="s">
        <v>10</v>
      </c>
      <c r="I51" s="22" t="s">
        <v>10</v>
      </c>
      <c r="J51" s="22" t="s">
        <v>10</v>
      </c>
      <c r="K51" s="22" t="s">
        <v>10</v>
      </c>
      <c r="L51" s="51">
        <f>L55</f>
        <v>9115917.1999999993</v>
      </c>
      <c r="M51" s="51">
        <f>M53+M55+M52</f>
        <v>0</v>
      </c>
      <c r="N51" s="51">
        <f>N52</f>
        <v>0</v>
      </c>
      <c r="O51" s="22" t="s">
        <v>10</v>
      </c>
      <c r="P51" s="22" t="s">
        <v>10</v>
      </c>
      <c r="Q51" s="51">
        <f>Q52+Q54+Q55</f>
        <v>15831289.970000001</v>
      </c>
      <c r="R51" s="22"/>
    </row>
    <row r="52" spans="1:18" ht="63" x14ac:dyDescent="0.25">
      <c r="A52" s="18" t="s">
        <v>61</v>
      </c>
      <c r="B52" s="38" t="s">
        <v>84</v>
      </c>
      <c r="C52" s="24"/>
      <c r="D52" s="21">
        <v>310</v>
      </c>
      <c r="E52" s="25"/>
      <c r="F52" s="51">
        <f>Q52</f>
        <v>2620000</v>
      </c>
      <c r="G52" s="52" t="s">
        <v>10</v>
      </c>
      <c r="H52" s="22" t="s">
        <v>10</v>
      </c>
      <c r="I52" s="22" t="s">
        <v>10</v>
      </c>
      <c r="J52" s="22" t="s">
        <v>10</v>
      </c>
      <c r="K52" s="22" t="s">
        <v>10</v>
      </c>
      <c r="L52" s="22" t="s">
        <v>10</v>
      </c>
      <c r="M52" s="22"/>
      <c r="N52" s="22"/>
      <c r="O52" s="22" t="s">
        <v>10</v>
      </c>
      <c r="P52" s="22" t="s">
        <v>10</v>
      </c>
      <c r="Q52" s="22">
        <v>2620000</v>
      </c>
      <c r="R52" s="22"/>
    </row>
    <row r="53" spans="1:18" ht="39" customHeight="1" x14ac:dyDescent="0.25">
      <c r="A53" s="18" t="s">
        <v>74</v>
      </c>
      <c r="B53" s="38" t="s">
        <v>14</v>
      </c>
      <c r="C53" s="24"/>
      <c r="D53" s="25">
        <v>310</v>
      </c>
      <c r="E53" s="25"/>
      <c r="F53" s="51">
        <f>Q53</f>
        <v>0</v>
      </c>
      <c r="G53" s="52" t="s">
        <v>10</v>
      </c>
      <c r="H53" s="22" t="s">
        <v>10</v>
      </c>
      <c r="I53" s="22" t="s">
        <v>10</v>
      </c>
      <c r="J53" s="22" t="s">
        <v>10</v>
      </c>
      <c r="K53" s="22" t="s">
        <v>10</v>
      </c>
      <c r="L53" s="22" t="s">
        <v>10</v>
      </c>
      <c r="M53" s="22"/>
      <c r="N53" s="22"/>
      <c r="O53" s="22" t="s">
        <v>10</v>
      </c>
      <c r="P53" s="22" t="s">
        <v>10</v>
      </c>
      <c r="Q53" s="22"/>
      <c r="R53" s="22"/>
    </row>
    <row r="54" spans="1:18" ht="48.75" customHeight="1" x14ac:dyDescent="0.25">
      <c r="A54" s="18" t="s">
        <v>62</v>
      </c>
      <c r="B54" s="38" t="s">
        <v>80</v>
      </c>
      <c r="C54" s="24"/>
      <c r="D54" s="21">
        <v>320</v>
      </c>
      <c r="E54" s="25"/>
      <c r="F54" s="51">
        <f>Q54</f>
        <v>0</v>
      </c>
      <c r="G54" s="52" t="s">
        <v>10</v>
      </c>
      <c r="H54" s="22" t="s">
        <v>10</v>
      </c>
      <c r="I54" s="22" t="s">
        <v>10</v>
      </c>
      <c r="J54" s="22" t="s">
        <v>10</v>
      </c>
      <c r="K54" s="22" t="s">
        <v>10</v>
      </c>
      <c r="L54" s="22" t="s">
        <v>10</v>
      </c>
      <c r="M54" s="22" t="s">
        <v>10</v>
      </c>
      <c r="N54" s="22" t="s">
        <v>10</v>
      </c>
      <c r="O54" s="22" t="s">
        <v>10</v>
      </c>
      <c r="P54" s="22" t="s">
        <v>10</v>
      </c>
      <c r="Q54" s="22"/>
      <c r="R54" s="22" t="s">
        <v>10</v>
      </c>
    </row>
    <row r="55" spans="1:18" ht="66.75" customHeight="1" x14ac:dyDescent="0.25">
      <c r="A55" s="19" t="s">
        <v>63</v>
      </c>
      <c r="B55" s="38" t="s">
        <v>89</v>
      </c>
      <c r="C55" s="63"/>
      <c r="D55" s="21">
        <v>340</v>
      </c>
      <c r="E55" s="25"/>
      <c r="F55" s="51">
        <f t="shared" si="1"/>
        <v>22327207.170000002</v>
      </c>
      <c r="G55" s="52">
        <f>L55</f>
        <v>9115917.1999999993</v>
      </c>
      <c r="H55" s="52">
        <f>H63</f>
        <v>0</v>
      </c>
      <c r="I55" s="22" t="s">
        <v>10</v>
      </c>
      <c r="J55" s="22" t="s">
        <v>10</v>
      </c>
      <c r="K55" s="22" t="s">
        <v>10</v>
      </c>
      <c r="L55" s="52">
        <f>L56+L57+L58+L59+L60+L61+L62+L63</f>
        <v>9115917.1999999993</v>
      </c>
      <c r="M55" s="22"/>
      <c r="N55" s="22" t="s">
        <v>10</v>
      </c>
      <c r="O55" s="22" t="s">
        <v>10</v>
      </c>
      <c r="P55" s="22" t="s">
        <v>10</v>
      </c>
      <c r="Q55" s="52">
        <f>Q56+Q57+Q58+Q59+Q60+Q61+Q62+Q63</f>
        <v>13211289.970000001</v>
      </c>
      <c r="R55" s="22"/>
    </row>
    <row r="56" spans="1:18" ht="93.75" customHeight="1" x14ac:dyDescent="0.25">
      <c r="A56" s="23" t="s">
        <v>75</v>
      </c>
      <c r="B56" s="38" t="s">
        <v>129</v>
      </c>
      <c r="C56" s="24"/>
      <c r="D56" s="25">
        <v>341</v>
      </c>
      <c r="E56" s="25"/>
      <c r="F56" s="51">
        <f t="shared" si="1"/>
        <v>1767975.24</v>
      </c>
      <c r="G56" s="52">
        <f t="shared" ref="G56:G62" si="5">L56</f>
        <v>480957</v>
      </c>
      <c r="H56" s="22" t="s">
        <v>10</v>
      </c>
      <c r="I56" s="22" t="s">
        <v>10</v>
      </c>
      <c r="J56" s="22" t="s">
        <v>10</v>
      </c>
      <c r="K56" s="22" t="s">
        <v>10</v>
      </c>
      <c r="L56" s="22">
        <v>480957</v>
      </c>
      <c r="M56" s="22"/>
      <c r="N56" s="22" t="s">
        <v>10</v>
      </c>
      <c r="O56" s="22" t="s">
        <v>10</v>
      </c>
      <c r="P56" s="22" t="s">
        <v>10</v>
      </c>
      <c r="Q56" s="22">
        <v>1287018.24</v>
      </c>
      <c r="R56" s="22"/>
    </row>
    <row r="57" spans="1:18" ht="30.75" customHeight="1" x14ac:dyDescent="0.25">
      <c r="A57" s="23" t="s">
        <v>123</v>
      </c>
      <c r="B57" s="38" t="s">
        <v>130</v>
      </c>
      <c r="C57" s="24"/>
      <c r="D57" s="25">
        <v>342</v>
      </c>
      <c r="E57" s="25"/>
      <c r="F57" s="51">
        <f t="shared" si="1"/>
        <v>16351505.32</v>
      </c>
      <c r="G57" s="52">
        <f t="shared" si="5"/>
        <v>7858883.3499999996</v>
      </c>
      <c r="H57" s="22" t="s">
        <v>10</v>
      </c>
      <c r="I57" s="22" t="s">
        <v>10</v>
      </c>
      <c r="J57" s="22" t="s">
        <v>10</v>
      </c>
      <c r="K57" s="22" t="s">
        <v>10</v>
      </c>
      <c r="L57" s="22">
        <v>7858883.3499999996</v>
      </c>
      <c r="M57" s="22"/>
      <c r="N57" s="22" t="s">
        <v>10</v>
      </c>
      <c r="O57" s="22" t="s">
        <v>10</v>
      </c>
      <c r="P57" s="22" t="s">
        <v>10</v>
      </c>
      <c r="Q57" s="22">
        <v>8492621.9700000007</v>
      </c>
      <c r="R57" s="22"/>
    </row>
    <row r="58" spans="1:18" ht="45.75" customHeight="1" x14ac:dyDescent="0.25">
      <c r="A58" s="23" t="s">
        <v>131</v>
      </c>
      <c r="B58" s="38" t="s">
        <v>132</v>
      </c>
      <c r="C58" s="24"/>
      <c r="D58" s="25">
        <v>343</v>
      </c>
      <c r="E58" s="25"/>
      <c r="F58" s="51">
        <f t="shared" si="1"/>
        <v>776076.85</v>
      </c>
      <c r="G58" s="52">
        <f t="shared" si="5"/>
        <v>776076.85</v>
      </c>
      <c r="H58" s="22" t="s">
        <v>10</v>
      </c>
      <c r="I58" s="22" t="s">
        <v>10</v>
      </c>
      <c r="J58" s="22" t="s">
        <v>10</v>
      </c>
      <c r="K58" s="22" t="s">
        <v>10</v>
      </c>
      <c r="L58" s="22">
        <v>776076.85</v>
      </c>
      <c r="M58" s="22"/>
      <c r="N58" s="22" t="s">
        <v>10</v>
      </c>
      <c r="O58" s="22" t="s">
        <v>10</v>
      </c>
      <c r="P58" s="22" t="s">
        <v>10</v>
      </c>
      <c r="Q58" s="22"/>
      <c r="R58" s="22"/>
    </row>
    <row r="59" spans="1:18" ht="45.75" customHeight="1" x14ac:dyDescent="0.25">
      <c r="A59" s="23" t="s">
        <v>133</v>
      </c>
      <c r="B59" s="38" t="s">
        <v>134</v>
      </c>
      <c r="C59" s="24"/>
      <c r="D59" s="25">
        <v>344</v>
      </c>
      <c r="E59" s="25"/>
      <c r="F59" s="51">
        <f t="shared" si="1"/>
        <v>813185.76</v>
      </c>
      <c r="G59" s="52">
        <f t="shared" si="5"/>
        <v>0</v>
      </c>
      <c r="H59" s="22" t="s">
        <v>10</v>
      </c>
      <c r="I59" s="22" t="s">
        <v>10</v>
      </c>
      <c r="J59" s="22" t="s">
        <v>10</v>
      </c>
      <c r="K59" s="22" t="s">
        <v>10</v>
      </c>
      <c r="L59" s="22"/>
      <c r="M59" s="22"/>
      <c r="N59" s="22" t="s">
        <v>10</v>
      </c>
      <c r="O59" s="22" t="s">
        <v>10</v>
      </c>
      <c r="P59" s="22" t="s">
        <v>10</v>
      </c>
      <c r="Q59" s="22">
        <v>813185.76</v>
      </c>
      <c r="R59" s="22"/>
    </row>
    <row r="60" spans="1:18" ht="38.25" customHeight="1" x14ac:dyDescent="0.25">
      <c r="A60" s="23" t="s">
        <v>135</v>
      </c>
      <c r="B60" s="38" t="s">
        <v>136</v>
      </c>
      <c r="C60" s="24"/>
      <c r="D60" s="25">
        <v>345</v>
      </c>
      <c r="E60" s="25"/>
      <c r="F60" s="51">
        <f t="shared" si="1"/>
        <v>1260899</v>
      </c>
      <c r="G60" s="52">
        <f t="shared" si="5"/>
        <v>0</v>
      </c>
      <c r="H60" s="22" t="s">
        <v>10</v>
      </c>
      <c r="I60" s="22" t="s">
        <v>10</v>
      </c>
      <c r="J60" s="22" t="s">
        <v>10</v>
      </c>
      <c r="K60" s="22" t="s">
        <v>10</v>
      </c>
      <c r="L60" s="22"/>
      <c r="M60" s="22"/>
      <c r="N60" s="22" t="s">
        <v>10</v>
      </c>
      <c r="O60" s="22" t="s">
        <v>10</v>
      </c>
      <c r="P60" s="22" t="s">
        <v>10</v>
      </c>
      <c r="Q60" s="22">
        <v>1260899</v>
      </c>
      <c r="R60" s="22"/>
    </row>
    <row r="61" spans="1:18" ht="49.5" customHeight="1" x14ac:dyDescent="0.25">
      <c r="A61" s="23" t="s">
        <v>137</v>
      </c>
      <c r="B61" s="38" t="s">
        <v>138</v>
      </c>
      <c r="C61" s="24"/>
      <c r="D61" s="25">
        <v>346</v>
      </c>
      <c r="E61" s="25"/>
      <c r="F61" s="51">
        <f t="shared" si="1"/>
        <v>1257565</v>
      </c>
      <c r="G61" s="52">
        <f t="shared" si="5"/>
        <v>0</v>
      </c>
      <c r="H61" s="22" t="s">
        <v>10</v>
      </c>
      <c r="I61" s="22" t="s">
        <v>10</v>
      </c>
      <c r="J61" s="22" t="s">
        <v>10</v>
      </c>
      <c r="K61" s="22" t="s">
        <v>10</v>
      </c>
      <c r="L61" s="22"/>
      <c r="M61" s="22"/>
      <c r="N61" s="22" t="s">
        <v>10</v>
      </c>
      <c r="O61" s="22" t="s">
        <v>10</v>
      </c>
      <c r="P61" s="22" t="s">
        <v>10</v>
      </c>
      <c r="Q61" s="22">
        <v>1257565</v>
      </c>
      <c r="R61" s="22"/>
    </row>
    <row r="62" spans="1:18" ht="67.5" customHeight="1" x14ac:dyDescent="0.25">
      <c r="A62" s="23" t="s">
        <v>139</v>
      </c>
      <c r="B62" s="38" t="s">
        <v>140</v>
      </c>
      <c r="C62" s="24"/>
      <c r="D62" s="25">
        <v>347</v>
      </c>
      <c r="E62" s="25"/>
      <c r="F62" s="51">
        <f t="shared" si="1"/>
        <v>0</v>
      </c>
      <c r="G62" s="52">
        <f t="shared" si="5"/>
        <v>0</v>
      </c>
      <c r="H62" s="22" t="s">
        <v>10</v>
      </c>
      <c r="I62" s="22" t="s">
        <v>10</v>
      </c>
      <c r="J62" s="22" t="s">
        <v>10</v>
      </c>
      <c r="K62" s="22" t="s">
        <v>10</v>
      </c>
      <c r="L62" s="22"/>
      <c r="M62" s="22"/>
      <c r="N62" s="22" t="s">
        <v>10</v>
      </c>
      <c r="O62" s="22" t="s">
        <v>10</v>
      </c>
      <c r="P62" s="22" t="s">
        <v>10</v>
      </c>
      <c r="Q62" s="22"/>
      <c r="R62" s="22"/>
    </row>
    <row r="63" spans="1:18" ht="72" customHeight="1" x14ac:dyDescent="0.25">
      <c r="A63" s="23" t="s">
        <v>141</v>
      </c>
      <c r="B63" s="38" t="s">
        <v>142</v>
      </c>
      <c r="C63" s="24"/>
      <c r="D63" s="25">
        <v>349</v>
      </c>
      <c r="E63" s="25"/>
      <c r="F63" s="51">
        <f t="shared" si="1"/>
        <v>100000</v>
      </c>
      <c r="G63" s="52">
        <f>L63+H63</f>
        <v>0</v>
      </c>
      <c r="H63" s="22"/>
      <c r="I63" s="22" t="s">
        <v>10</v>
      </c>
      <c r="J63" s="22" t="s">
        <v>10</v>
      </c>
      <c r="K63" s="22" t="s">
        <v>10</v>
      </c>
      <c r="L63" s="22"/>
      <c r="M63" s="22"/>
      <c r="N63" s="22" t="s">
        <v>10</v>
      </c>
      <c r="O63" s="22" t="s">
        <v>10</v>
      </c>
      <c r="P63" s="22" t="s">
        <v>10</v>
      </c>
      <c r="Q63" s="22">
        <v>100000</v>
      </c>
      <c r="R63" s="22"/>
    </row>
    <row r="64" spans="1:18" ht="63" x14ac:dyDescent="0.25">
      <c r="A64" s="20" t="s">
        <v>64</v>
      </c>
      <c r="B64" s="65" t="s">
        <v>90</v>
      </c>
      <c r="C64" s="21">
        <v>300</v>
      </c>
      <c r="D64" s="25" t="s">
        <v>10</v>
      </c>
      <c r="E64" s="25" t="s">
        <v>10</v>
      </c>
      <c r="F64" s="51">
        <f t="shared" si="1"/>
        <v>0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</row>
    <row r="65" spans="1:18" ht="31.5" x14ac:dyDescent="0.25">
      <c r="A65" s="18" t="s">
        <v>65</v>
      </c>
      <c r="B65" s="38" t="s">
        <v>81</v>
      </c>
      <c r="C65" s="25">
        <v>310</v>
      </c>
      <c r="D65" s="21"/>
      <c r="E65" s="25"/>
      <c r="F65" s="51">
        <f t="shared" si="1"/>
        <v>0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</row>
    <row r="66" spans="1:18" x14ac:dyDescent="0.25">
      <c r="A66" s="18" t="s">
        <v>66</v>
      </c>
      <c r="B66" s="38" t="s">
        <v>31</v>
      </c>
      <c r="C66" s="25">
        <v>320</v>
      </c>
      <c r="D66" s="25"/>
      <c r="E66" s="25"/>
      <c r="F66" s="51">
        <f t="shared" si="1"/>
        <v>0</v>
      </c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</row>
    <row r="67" spans="1:18" ht="63" x14ac:dyDescent="0.25">
      <c r="A67" s="20" t="s">
        <v>67</v>
      </c>
      <c r="B67" s="65" t="s">
        <v>82</v>
      </c>
      <c r="C67" s="21">
        <v>400</v>
      </c>
      <c r="D67" s="21"/>
      <c r="E67" s="25"/>
      <c r="F67" s="51">
        <f t="shared" si="1"/>
        <v>0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</row>
    <row r="68" spans="1:18" ht="31.5" x14ac:dyDescent="0.25">
      <c r="A68" s="18" t="s">
        <v>68</v>
      </c>
      <c r="B68" s="38" t="s">
        <v>83</v>
      </c>
      <c r="C68" s="25">
        <v>410</v>
      </c>
      <c r="D68" s="25"/>
      <c r="E68" s="25"/>
      <c r="F68" s="51">
        <f t="shared" si="1"/>
        <v>0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</row>
    <row r="69" spans="1:18" x14ac:dyDescent="0.25">
      <c r="A69" s="18" t="s">
        <v>69</v>
      </c>
      <c r="B69" s="38" t="s">
        <v>32</v>
      </c>
      <c r="C69" s="25">
        <v>420</v>
      </c>
      <c r="D69" s="21"/>
      <c r="E69" s="25"/>
      <c r="F69" s="51">
        <f t="shared" si="1"/>
        <v>0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</row>
    <row r="70" spans="1:18" ht="31.5" x14ac:dyDescent="0.25">
      <c r="A70" s="20" t="s">
        <v>92</v>
      </c>
      <c r="B70" s="65" t="s">
        <v>34</v>
      </c>
      <c r="C70" s="21">
        <v>600</v>
      </c>
      <c r="D70" s="25" t="s">
        <v>10</v>
      </c>
      <c r="E70" s="25"/>
      <c r="F70" s="51">
        <f t="shared" si="1"/>
        <v>0</v>
      </c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1:18" x14ac:dyDescent="0.25">
      <c r="A71" s="10"/>
      <c r="B71" s="6"/>
      <c r="C71" s="6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</sheetData>
  <sheetProtection password="CCE3" sheet="1" objects="1" scenarios="1"/>
  <mergeCells count="26">
    <mergeCell ref="B26:B27"/>
    <mergeCell ref="C26:C27"/>
    <mergeCell ref="F6:F9"/>
    <mergeCell ref="G6:R6"/>
    <mergeCell ref="G7:L7"/>
    <mergeCell ref="M7:M9"/>
    <mergeCell ref="N7:N9"/>
    <mergeCell ref="O7:O9"/>
    <mergeCell ref="P7:P9"/>
    <mergeCell ref="Q7:R8"/>
    <mergeCell ref="G8:G9"/>
    <mergeCell ref="H8:H9"/>
    <mergeCell ref="B1:R1"/>
    <mergeCell ref="B2:C2"/>
    <mergeCell ref="B3:R3"/>
    <mergeCell ref="A5:A9"/>
    <mergeCell ref="B5:B9"/>
    <mergeCell ref="C5:C9"/>
    <mergeCell ref="D5:E5"/>
    <mergeCell ref="F5:R5"/>
    <mergeCell ref="D6:D9"/>
    <mergeCell ref="E6:E9"/>
    <mergeCell ref="I8:I9"/>
    <mergeCell ref="J8:J9"/>
    <mergeCell ref="K8:K9"/>
    <mergeCell ref="L8:L9"/>
  </mergeCells>
  <pageMargins left="0.19685039370078741" right="0.15748031496062992" top="0.19685039370078741" bottom="0.15748031496062992" header="0.51181102362204722" footer="0.51181102362204722"/>
  <pageSetup paperSize="9" scale="48" firstPageNumber="0" fitToHeight="2" orientation="landscape" horizontalDpi="300" verticalDpi="300" r:id="rId1"/>
  <headerFooter alignWithMargins="0"/>
  <rowBreaks count="1" manualBreakCount="1"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ПОРАВЛЕН </vt:lpstr>
      <vt:lpstr>'ПОРАВЛЕН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Samarokova.EV</dc:creator>
  <cp:lastModifiedBy>User</cp:lastModifiedBy>
  <cp:lastPrinted>2018-12-14T06:15:30Z</cp:lastPrinted>
  <dcterms:created xsi:type="dcterms:W3CDTF">2016-11-24T08:44:01Z</dcterms:created>
  <dcterms:modified xsi:type="dcterms:W3CDTF">2019-03-21T10:31:15Z</dcterms:modified>
</cp:coreProperties>
</file>